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УБПиГД\Отчеты_Об_исполнении_обл.бюджета\2016 год\Закон об испол облбюджета 2016\Закон с приложениями\"/>
    </mc:Choice>
  </mc:AlternateContent>
  <bookViews>
    <workbookView xWindow="480" yWindow="630" windowWidth="18195" windowHeight="13320"/>
  </bookViews>
  <sheets>
    <sheet name="Исполнение доходов" sheetId="2" r:id="rId1"/>
  </sheets>
  <definedNames>
    <definedName name="_xlnm._FilterDatabase" localSheetId="0" hidden="1">'Исполнение доходов'!$A$10:$C$364</definedName>
    <definedName name="_xlnm.Print_Titles" localSheetId="0">'Исполнение доходов'!$10:$10</definedName>
    <definedName name="_xlnm.Print_Area" localSheetId="0">'Исполнение доходов'!$A$1:$C$366</definedName>
  </definedNames>
  <calcPr calcId="152511"/>
</workbook>
</file>

<file path=xl/calcChain.xml><?xml version="1.0" encoding="utf-8"?>
<calcChain xmlns="http://schemas.openxmlformats.org/spreadsheetml/2006/main">
  <c r="C305" i="2" l="1"/>
  <c r="C354" i="2"/>
  <c r="C342" i="2"/>
  <c r="C331" i="2"/>
  <c r="C330" i="2" s="1"/>
  <c r="C329" i="2" s="1"/>
  <c r="C322" i="2"/>
  <c r="C316" i="2"/>
  <c r="C307" i="2"/>
  <c r="C281" i="2"/>
  <c r="C261" i="2"/>
  <c r="C217" i="2"/>
  <c r="C208" i="2"/>
  <c r="C205" i="2" s="1"/>
  <c r="C315" i="2" l="1"/>
  <c r="C314" i="2" s="1"/>
  <c r="C201" i="2"/>
  <c r="C313" i="2"/>
  <c r="C200" i="2" l="1"/>
  <c r="C198" i="2"/>
  <c r="C196" i="2"/>
  <c r="C193" i="2"/>
  <c r="C187" i="2"/>
  <c r="C180" i="2"/>
  <c r="C178" i="2"/>
  <c r="C185" i="2"/>
  <c r="C183" i="2"/>
  <c r="C176" i="2"/>
  <c r="C173" i="2"/>
  <c r="C151" i="2"/>
  <c r="C149" i="2"/>
  <c r="C131" i="2"/>
  <c r="C128" i="2"/>
  <c r="C88" i="2"/>
  <c r="C74" i="2"/>
  <c r="C157" i="2" l="1"/>
  <c r="C189" i="2" l="1"/>
  <c r="C175" i="2"/>
  <c r="C172" i="2"/>
  <c r="C195" i="2" l="1"/>
  <c r="C14" i="2" l="1"/>
  <c r="C155" i="2"/>
  <c r="C64" i="2" l="1"/>
  <c r="C168" i="2" l="1"/>
  <c r="C191" i="2" l="1"/>
  <c r="C144" i="2" l="1"/>
  <c r="C170" i="2" l="1"/>
  <c r="C154" i="2" l="1"/>
  <c r="C142" i="2"/>
  <c r="C60" i="2" l="1"/>
  <c r="C25" i="2" l="1"/>
  <c r="C24" i="2" l="1"/>
  <c r="C91" i="2"/>
  <c r="C87" i="2" s="1"/>
  <c r="C13" i="2" l="1"/>
  <c r="C23" i="2" l="1"/>
  <c r="C18" i="2"/>
  <c r="C12" i="2" s="1"/>
  <c r="C166" i="2"/>
  <c r="C163" i="2"/>
  <c r="C160" i="2"/>
  <c r="C141" i="2"/>
  <c r="C136" i="2"/>
  <c r="C133" i="2"/>
  <c r="C121" i="2"/>
  <c r="C118" i="2"/>
  <c r="C115" i="2"/>
  <c r="C112" i="2"/>
  <c r="C110" i="2"/>
  <c r="C107" i="2"/>
  <c r="C105" i="2"/>
  <c r="C101" i="2"/>
  <c r="C98" i="2"/>
  <c r="C93" i="2"/>
  <c r="C84" i="2"/>
  <c r="C76" i="2"/>
  <c r="C66" i="2" s="1"/>
  <c r="C56" i="2"/>
  <c r="C51" i="2"/>
  <c r="C48" i="2"/>
  <c r="C45" i="2"/>
  <c r="C41" i="2"/>
  <c r="C38" i="2"/>
  <c r="C162" i="2" l="1"/>
  <c r="C159" i="2"/>
  <c r="C127" i="2"/>
  <c r="C117" i="2"/>
  <c r="C55" i="2"/>
  <c r="C114" i="2"/>
  <c r="C37" i="2"/>
  <c r="C83" i="2"/>
  <c r="C109" i="2"/>
  <c r="C47" i="2"/>
  <c r="C135" i="2"/>
  <c r="C182" i="2"/>
  <c r="C165" i="2" s="1"/>
  <c r="C148" i="2"/>
  <c r="C120" i="2" l="1"/>
  <c r="C153" i="2"/>
  <c r="C63" i="2"/>
  <c r="C36" i="2"/>
  <c r="C140" i="2"/>
  <c r="C104" i="2"/>
  <c r="C11" i="2" l="1"/>
  <c r="C373" i="2" s="1"/>
</calcChain>
</file>

<file path=xl/sharedStrings.xml><?xml version="1.0" encoding="utf-8"?>
<sst xmlns="http://schemas.openxmlformats.org/spreadsheetml/2006/main" count="734" uniqueCount="610">
  <si>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</si>
  <si>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</si>
  <si>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Прочие безвозмездные поступления в бюджеты субъектов Российской Федерации от бюджета Пенсионного фонда Российской Федерации</t>
  </si>
  <si>
    <t>Межбюджетные трансферты, передаваемые бюджетам субъектов Российской Федерации на развитие и поддержку социальной, инженерной и инновационной инфраструктуры наукоградов Российской Федерации</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</si>
  <si>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</si>
  <si>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</si>
  <si>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</si>
  <si>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</si>
  <si>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</si>
  <si>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</si>
  <si>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</si>
  <si>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</si>
  <si>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</si>
  <si>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</si>
  <si>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Дотации бюджетам субъектов Российской Федерации на поддержку мер по обеспечению сбалансированности бюджетов</t>
  </si>
  <si>
    <t>Дотации бюджетам субъектов Российской Федерации на выравнивание бюджетной обеспеченности</t>
  </si>
  <si>
    <t>Невыясненные поступления, зачисляемые в бюджеты субъектов Российской Федерации</t>
  </si>
  <si>
    <t>Прочие поступления от денежных взысканий (штрафов) и иных сумм в возмещение ущерба, зачисляемые в бюджеты субъектов Российской Федерации</t>
  </si>
  <si>
    <t>Денежные взыскания (штрафы) за нарушение законодательства Российской Федерации о безопасности дорожного движения</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</si>
  <si>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</si>
  <si>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Денежные взыскания (штрафы) за нарушение законодательства Российской Федерации о пожарной безопасности</t>
  </si>
  <si>
    <t>Денежные взыскания (штрафы) за нарушение законодательства о рекламе</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</si>
  <si>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</si>
  <si>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Денежные взыскания (штрафы) за нарушение бюджетного законодательства (в части бюджетов субъектов Российской Федерации)</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</si>
  <si>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</si>
  <si>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Платежи, взимаемые государственными органами (организациями) субъектов Российской Федерации за выполнение определенных функций</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</si>
  <si>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</si>
  <si>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Прочие доходы от компенсации затрат бюджетов субъектов Российской Федерации</t>
  </si>
  <si>
    <t>Доходы, поступающие в порядке возмещения расходов, понесенных в связи с эксплуатацией имущества субъектов Российской Федерации</t>
  </si>
  <si>
    <t>Прочие доходы от оказания платных услуг (работ) получателями средств бюджетов субъектов Российской Федерации</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</si>
  <si>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</si>
  <si>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</si>
  <si>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</si>
  <si>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</si>
  <si>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Плата за размещение отходов производства и потребления</t>
  </si>
  <si>
    <t>Плата за сбросы загрязняющих веществ в водные объекты</t>
  </si>
  <si>
    <t>Плата за выбросы загрязняющих веществ в атмосферный воздух передвижными объектами</t>
  </si>
  <si>
    <t>Плата за выбросы загрязняющих веществ в атмосферный воздух стационарными объектами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</si>
  <si>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</si>
  <si>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</si>
  <si>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</si>
  <si>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</si>
  <si>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</si>
  <si>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Налог, взимаемый в виде стоимости патента в связи с применением упрощенной системы налогообложения</t>
  </si>
  <si>
    <t>Прочие налоги и сборы</t>
  </si>
  <si>
    <t>Налог с продаж</t>
  </si>
  <si>
    <t>Налог с имущества, переходящего в порядке наследования или дарения</t>
  </si>
  <si>
    <t>Налог на пользователей автомобильных дорог</t>
  </si>
  <si>
    <t>Налог с владельцев транспортных средств и налог на приобретение автотранспортных средств</t>
  </si>
  <si>
    <t>Налог на имущество предприятий</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</si>
  <si>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</si>
  <si>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Платежи за добычу подземных вод</t>
  </si>
  <si>
    <t>Налог на прибыль организаций, зачислявшийся до 1 января 2005 года в местные бюджеты, мобилизуемый на территориях муниципальных районов</t>
  </si>
  <si>
    <t>Налог на прибыль организаций, зачислявшийся до 1 января 2005 года в местные бюджеты, мобилизуемый на территориях городских округов</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</si>
  <si>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</si>
  <si>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</si>
  <si>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</si>
  <si>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Сбор за пользование объектами водных биологических ресурсов (по внутренним водным объектам)</t>
  </si>
  <si>
    <t>Сбор за пользование объектами животного мира</t>
  </si>
  <si>
    <t>Налог на добычу полезных ископаемых в виде угля</t>
  </si>
  <si>
    <t>Налог на добычу прочих полезных ископаемых (за исключением полезных ископаемых в виде природных алмазов)</t>
  </si>
  <si>
    <t>Налог на добычу общераспространенных полезных ископаемых</t>
  </si>
  <si>
    <t>Налог на игорный бизнес</t>
  </si>
  <si>
    <t>Транспортный налог с физических лиц</t>
  </si>
  <si>
    <t>Транспортный налог с организаций</t>
  </si>
  <si>
    <t>Налог на имущество организаций по имуществу, входящему в Единую систему газоснабжения</t>
  </si>
  <si>
    <t>Налог на имущество организаций по имуществу, не входящему в Единую систему газоснабжения</t>
  </si>
  <si>
    <t>Единый сельскохозяйственный налог (за налоговые периоды, истекшие до 1 января 2011 года)</t>
  </si>
  <si>
    <t>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</si>
  <si>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</si>
  <si>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</si>
  <si>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(за налоговые периоды, истекшие до 1 января 2011 года)</t>
  </si>
  <si>
    <t>Акцизы на пиво, производимое на территории Российской Федерации</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</si>
  <si>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</si>
  <si>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</si>
  <si>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Код бюджетной классификации Российской Федерации</t>
  </si>
  <si>
    <t>Наименование групп, подгрупп, статей, подстатей, элементов, подвидов, классификации операций сектора государственного управления, относящихся к доходам бюджета</t>
  </si>
  <si>
    <t>НАЛОГОВЫЕ И НЕНАЛОГОВЫЕ ДОХОДЫ</t>
  </si>
  <si>
    <t>НАЛОГИ НА ПРИБЫЛЬ, ДОХОДЫ</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</si>
  <si>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</si>
  <si>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</si>
  <si>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</si>
  <si>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НАЛОГИ НА СОВОКУПНЫЙ ДОХОД</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</si>
  <si>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</si>
  <si>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 xml:space="preserve">Единый сельскохозяйственный налог </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</si>
  <si>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</si>
  <si>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</si>
  <si>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</si>
  <si>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</si>
  <si>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Налог на добычу полезных ископаемых</t>
  </si>
  <si>
    <t>Сборы за пользование объектами животного мира и за пользование объектами водных биологических ресурсов</t>
  </si>
  <si>
    <t>ГОСУДАРСТВЕННАЯ ПОШЛИНА</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</si>
  <si>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</si>
  <si>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</si>
  <si>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</si>
  <si>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</si>
  <si>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ЗАДОЛЖЕННОСТЬ И ПЕРЕРАСЧЕТЫ ПО ОТМЕНЕННЫМ НАЛОГАМ, СБОРАМ И ИНЫМ ОБЯЗАТЕЛЬНЫМ ПЛАТЕЖАМ</t>
  </si>
  <si>
    <t>Налог на прибыль организаций, зачислявшийся до 1 января 2005 года в местные бюджеты</t>
  </si>
  <si>
    <t>Платежи за пользование природными ресурсами</t>
  </si>
  <si>
    <t xml:space="preserve">Налоги на имущество </t>
  </si>
  <si>
    <t>Прочие налоги и сборы (по отмененным налогам и сборам субъектов Российской Федерации)</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</si>
  <si>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</si>
  <si>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</si>
  <si>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Проценты, полученные от предоставления бюджетных кредитов внутри страны</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</si>
  <si>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</si>
  <si>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</si>
  <si>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</si>
  <si>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</si>
  <si>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</si>
  <si>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эксплуатации и использования имущества автомобильных дорог, находящихся в государственной и муниципальной собственности</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</si>
  <si>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</si>
  <si>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</si>
  <si>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</si>
  <si>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</si>
  <si>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Плата за использование лесов</t>
  </si>
  <si>
    <t>Плата за использование лесов, расположенных на землях лесного фонда</t>
  </si>
  <si>
    <t>ДОХОДЫ ОТ ОКАЗАНИЯ ПЛАТНЫХ УСЛУГ (РАБОТ) И КОМПЕНСАЦИИ ЗАТРАТ ГОСУДАРСТВА</t>
  </si>
  <si>
    <t>Доходы от оказания платных услуг (работ)</t>
  </si>
  <si>
    <t>Прочие доходы от оказания платных услуг (работ)</t>
  </si>
  <si>
    <t>Доходы от компенсации затрат государства</t>
  </si>
  <si>
    <t>Доходы, поступающие в порядке возмещения расходов, понесенных в связи с эксплуатацией имущества</t>
  </si>
  <si>
    <t>Прочие доходы от компенсации затрат государства</t>
  </si>
  <si>
    <t>ДОХОДЫ ОТ ПРОДАЖИ МАТЕРИАЛЬНЫХ И НЕМАТЕРИАЛЬНЫХ АКТИВОВ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</si>
  <si>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</si>
  <si>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АДМИНИСТРАТИВНЫЕ ПЛАТЕЖИ И СБОРЫ</t>
  </si>
  <si>
    <t>Платежи, взимаемые государственными и муниципальными органами (организациями) за выполнение определенных функций</t>
  </si>
  <si>
    <t>ШТРАФЫ, САНКЦИИ, ВОЗМЕЩЕНИЕ УЩЕРБА</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</si>
  <si>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</si>
  <si>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Денежные взыскания (штрафы) за нарушение бюджетного законодательства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</si>
  <si>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</si>
  <si>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за правонарушения в области дорожного движения</t>
  </si>
  <si>
    <t>Денежные взыскания (штрафы) за нарушение правил перевозки крупногабаритных и тяжеловесных грузов по автомобильным дорогам общего пользования</t>
  </si>
  <si>
    <t>Прочие поступления от денежных взысканий (штрафов) и иных сумм в возмещение ущерба</t>
  </si>
  <si>
    <t>ПРОЧИЕ НЕНАЛОГОВЫЕ ДОХОДЫ</t>
  </si>
  <si>
    <t>Невыясненные поступления</t>
  </si>
  <si>
    <t>БЕЗВОЗМЕЗДНЫЕ ПОСТУПЛЕНИЯ</t>
  </si>
  <si>
    <t>Дотации бюджетам субъектов Российской Федерации и муниципальных образований</t>
  </si>
  <si>
    <t>тыс. рублей</t>
  </si>
  <si>
    <t>ВСЕГО ДОХОДОВ</t>
  </si>
  <si>
    <t>Иные межбюджетные трансферты</t>
  </si>
  <si>
    <t>Прочие безвозмездные поступления от других бюджетов бюджетной системы</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</si>
  <si>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</si>
  <si>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</si>
  <si>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организациями остатков субсидий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</si>
  <si>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</si>
  <si>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</si>
  <si>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</si>
  <si>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Платежи за добычу полезных ископаемых</t>
  </si>
  <si>
    <t>Отчисления на воспроизводство минерально-сырьевой базы</t>
  </si>
  <si>
    <t>Доходы бюджетов бюджетной системы Российской Федерации от возврата организациями остатков субсидий прошлых лет</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</si>
  <si>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</si>
  <si>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</si>
  <si>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Акцизы на сидр, пуаре, медовуху, производимые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</si>
  <si>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</si>
  <si>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</si>
  <si>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</si>
  <si>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</si>
  <si>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Государственная пошлина за выдачу свидетельства о государственной аккредитации региональной спортивной федерации</t>
  </si>
  <si>
    <t>Плата за выбросы загрязняющих веществ, образующихся при сжигании на факельных установках и (или) рассеивании попутного нефтяного газа</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</si>
  <si>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</si>
  <si>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</si>
  <si>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</si>
  <si>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Сборы за участие в конкурсе (аукционе) на право пользования участками недр</t>
  </si>
  <si>
    <t>Сборы за участие в конкурсе (аукционе) на право пользования участками недр местного значения</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</si>
  <si>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</si>
  <si>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</si>
  <si>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</si>
  <si>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</si>
  <si>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Субсидии бюджетам бюджетной системы Российской Федерации (межбюджетные субсидии)</t>
  </si>
  <si>
    <t>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</si>
  <si>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</si>
  <si>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Единая субвенция бюджетам субъектов Российской Федерации</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</si>
  <si>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</si>
  <si>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</si>
  <si>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</si>
  <si>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</si>
  <si>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</si>
  <si>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субъектов Российской Федерации и муниципальных образований</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</si>
  <si>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</si>
  <si>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</si>
  <si>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</si>
  <si>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</si>
  <si>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</si>
  <si>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</si>
  <si>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</si>
  <si>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</si>
  <si>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</si>
  <si>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Доходы от эксплуатации и использования имущества автомобильных дорог, находящихся в собственности субъектов Российской Федерации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</si>
  <si>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</si>
  <si>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</si>
  <si>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</si>
  <si>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Государственная пошлина за государственную регистрацию политических партий и региональных отделений политических партий</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</si>
  <si>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</si>
  <si>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</si>
  <si>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</si>
  <si>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на прибыль организаций, зачисляемый в бюджеты бюджетной системы Российской Федерации по соответствующим ставкам</t>
  </si>
  <si>
    <t>Плата за оказание услуг по присоединению объектов дорожного сервиса к автомобильным дорогам общего пользования</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</si>
  <si>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</si>
  <si>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Субсидии бюджетам субъектов Российской Федерации на поощрение лучших учителей</t>
  </si>
  <si>
    <t>Субсидии бюджетам субъектов Российской Федерации на возмещение части затрат на приобретение элитных семян</t>
  </si>
  <si>
    <t>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t>
  </si>
  <si>
    <t>Субсидии бюджетам субъектов Российской Федерации на возмещение части затрат на закладку и уход за многолетними плодовыми и ягодными насаждениями</t>
  </si>
  <si>
    <t>Субсидии бюджетам субъектов Российской Федерации на поддержку племенного животноводства</t>
  </si>
  <si>
    <t>Субсидии бюджетам субъектов Российской Федерации на поддержку племенного крупного рогатого скота мясного направления</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</si>
  <si>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</si>
  <si>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</si>
  <si>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</si>
  <si>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</si>
  <si>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</si>
  <si>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B и C</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</si>
  <si>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</si>
  <si>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</si>
  <si>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Платежи за добычу других полезных ископаемых</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</si>
  <si>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</si>
  <si>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Субсидии бюджетам субъектов Российской Федерации на 1 килограмм реализованного и (или) отгруженного на собственную переработку молока</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</si>
  <si>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</si>
  <si>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</si>
  <si>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</si>
  <si>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выдачу и обмен паспорта гражданина Российской Федерации</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</si>
  <si>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</si>
  <si>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</si>
  <si>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</si>
  <si>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</si>
  <si>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Налог на прибыль организаций консолидированных групп налогоплательщиков, зачисляемый в бюджеты субъектов Российской Федерации</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</si>
  <si>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</si>
  <si>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при выполнении соглашений о разделе продукции, заключенных до вступления в силу Федерального закона от 30 декабря 1995 года № 225-ФЗ "О соглашениях о разделе продукции" и не предусматривающих специальные налоговые ставки для зачисления указанного налога в федеральный бюджет и бюджеты субъектов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</si>
  <si>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</si>
  <si>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</si>
  <si>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</si>
  <si>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</si>
  <si>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</si>
  <si>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</si>
  <si>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</si>
  <si>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</si>
  <si>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</si>
  <si>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</si>
  <si>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</si>
  <si>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</si>
  <si>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</si>
  <si>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</si>
  <si>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</si>
  <si>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t>
  </si>
  <si>
    <t>Субсидии бюджетам субъектов Российской Федерации на поддержку начинающих фермеров</t>
  </si>
  <si>
    <t>Субсидии бюджетам субъектов Российской Федерации на развитие семейных животноводческих ферм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</si>
  <si>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</si>
  <si>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</si>
  <si>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</si>
  <si>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</si>
  <si>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</si>
  <si>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Прочие безвозмездные поступления от государственных (муниципальных) организаций в бюджеты субъектов Российской Федерации</t>
  </si>
  <si>
    <t>Доходы бюджетов субъектов Российской Федерации от возврата иными организациями остатков субсидий прошлых лет</t>
  </si>
  <si>
    <t>Доходы от возмещения ущерба при возникновении страховых случаев</t>
  </si>
  <si>
    <t>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</si>
  <si>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</si>
  <si>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Денежные взыскания (штрафы) за нарушение водного законодательства</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</si>
  <si>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</si>
  <si>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</si>
  <si>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Денежные взыскания (штрафы) за нарушение условий договоров (соглашений) о предоставлении бюджетных кредитов</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</si>
  <si>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</si>
  <si>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Прочие неналоговые доходы</t>
  </si>
  <si>
    <t>Прочие неналоговые доходы бюджетов субъектов Российской Федерации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</si>
  <si>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</si>
  <si>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</si>
  <si>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</si>
  <si>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</si>
  <si>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</si>
  <si>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</si>
  <si>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</si>
  <si>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Приложение 2</t>
  </si>
  <si>
    <t>к Закону Новосибирской области</t>
  </si>
  <si>
    <t>"Об исполнении областного бюджета</t>
  </si>
  <si>
    <t>1 00 00000 00 0000 000</t>
  </si>
  <si>
    <t>1 01 00000 00 0000 000</t>
  </si>
  <si>
    <t xml:space="preserve">1 01 01000 00 0000 110 </t>
  </si>
  <si>
    <t xml:space="preserve">1 01 01010 00 0000 110 </t>
  </si>
  <si>
    <t xml:space="preserve">1 01 01012 02 0000 110 </t>
  </si>
  <si>
    <t>1 01 01014 02 0000 110</t>
  </si>
  <si>
    <t xml:space="preserve">1 01 01020 01 0000 110 </t>
  </si>
  <si>
    <t xml:space="preserve">1 01 02000 01 0000 110 </t>
  </si>
  <si>
    <t>1 01 02010 01 0000 110</t>
  </si>
  <si>
    <t>1 01 02020 01 0000 110</t>
  </si>
  <si>
    <t>1 01 02030 01 0000 110</t>
  </si>
  <si>
    <t xml:space="preserve"> 1 01 02040 01 0000 110</t>
  </si>
  <si>
    <t>1 03 00000 00 0000 000</t>
  </si>
  <si>
    <t xml:space="preserve">1 03 02000 01 0000 110 </t>
  </si>
  <si>
    <t>1 03 02010 01 0000 110</t>
  </si>
  <si>
    <t>1 03 02011 01 0000 110</t>
  </si>
  <si>
    <t xml:space="preserve">1 03 02090 01 0000 110 </t>
  </si>
  <si>
    <t xml:space="preserve">1 03 02100 01 0000 110 </t>
  </si>
  <si>
    <t xml:space="preserve"> 1 03 02110 01 0000 110</t>
  </si>
  <si>
    <t>1 03 02120 01 0000 110</t>
  </si>
  <si>
    <t>1 03 02230 01 0000 110</t>
  </si>
  <si>
    <t>1 03 02240 01 0000 110</t>
  </si>
  <si>
    <t>1 03 02250 01 0000 110</t>
  </si>
  <si>
    <t>1 03 02260 01 0000 110</t>
  </si>
  <si>
    <t>1 05 00000 00 0000 000</t>
  </si>
  <si>
    <t xml:space="preserve">1 05 01000 00 0000 110 </t>
  </si>
  <si>
    <t>1 05 01010 01 0000 110</t>
  </si>
  <si>
    <t>1 05 01011 01 0000 110</t>
  </si>
  <si>
    <t>1 05 01012 01 0000 110</t>
  </si>
  <si>
    <t>1 05 01020 01 0000 110</t>
  </si>
  <si>
    <t>1 05 01021 01 0000 110</t>
  </si>
  <si>
    <t>1 05 01022 01 0000 110</t>
  </si>
  <si>
    <t xml:space="preserve"> 1 05 01050 01 0000 110</t>
  </si>
  <si>
    <t xml:space="preserve">1 05 03000 01 0000 110 </t>
  </si>
  <si>
    <t>1 05 03020 01 0000 110</t>
  </si>
  <si>
    <t>1 06 00000 00 0000 000</t>
  </si>
  <si>
    <t xml:space="preserve">1 06 02000 02 0000 110 </t>
  </si>
  <si>
    <t xml:space="preserve">1 06 02010 02 0000 110 </t>
  </si>
  <si>
    <t>1 06 02020 02 0000 110</t>
  </si>
  <si>
    <t xml:space="preserve">1 06 04000 02 0000 110 </t>
  </si>
  <si>
    <t>1 06 04011 02 0000 110</t>
  </si>
  <si>
    <t xml:space="preserve"> 1 06 04012 02 0000 110 </t>
  </si>
  <si>
    <t xml:space="preserve">1 06 05000 02 0000 110 </t>
  </si>
  <si>
    <t>1 07 00000 00 0000 000</t>
  </si>
  <si>
    <t xml:space="preserve"> 1 07 01000 01 0000 110 </t>
  </si>
  <si>
    <t xml:space="preserve">1 07 01020 01 0000 110 </t>
  </si>
  <si>
    <t xml:space="preserve"> 1 07 01030 01 0000 110</t>
  </si>
  <si>
    <t xml:space="preserve"> 1 07 01060 01 0000 110</t>
  </si>
  <si>
    <t xml:space="preserve">1 07 04000 01 0000 110 </t>
  </si>
  <si>
    <t xml:space="preserve">1 07 04010 01 0000 110 </t>
  </si>
  <si>
    <t>1 07 04030 01 0000 110</t>
  </si>
  <si>
    <t xml:space="preserve"> 1 08 00000 00 0000 000</t>
  </si>
  <si>
    <t xml:space="preserve"> 1 08 06000 01 0000 110</t>
  </si>
  <si>
    <t>1 08 06000 01 0000 110</t>
  </si>
  <si>
    <t>1 08 07000 01 0000 110</t>
  </si>
  <si>
    <t>1 08 07010 01 0000 110</t>
  </si>
  <si>
    <t>1 08 07020 01 0000 110</t>
  </si>
  <si>
    <t xml:space="preserve"> 1 08 07080 01 0000 110</t>
  </si>
  <si>
    <t>1 08 07100 01 0000 110</t>
  </si>
  <si>
    <t>1 08 07110 01 0000 110</t>
  </si>
  <si>
    <t>1 08 07120 01 0000 110</t>
  </si>
  <si>
    <t>1 08 07130 01 0000 110</t>
  </si>
  <si>
    <t>1 08 07140 01 0000 110</t>
  </si>
  <si>
    <t>1 08 07142 01 0000 110</t>
  </si>
  <si>
    <t xml:space="preserve"> 1 08 07170 01 0000 110</t>
  </si>
  <si>
    <t>1 08 07172 01 0000 110</t>
  </si>
  <si>
    <t>1 08 07300 01 0000 110</t>
  </si>
  <si>
    <t xml:space="preserve"> 1 08 07340 01 0000 110</t>
  </si>
  <si>
    <t>1 08 07400 01 0000 110</t>
  </si>
  <si>
    <t>1 09 00000 00 0000 000</t>
  </si>
  <si>
    <t xml:space="preserve">1 09 01000 00 0000 110 </t>
  </si>
  <si>
    <t xml:space="preserve"> 1 09 01020 04 0000 110 </t>
  </si>
  <si>
    <t xml:space="preserve">1 09 01030 05 0000 110 </t>
  </si>
  <si>
    <t xml:space="preserve">1 09 03000 00 0000 110 </t>
  </si>
  <si>
    <t xml:space="preserve">1 09 03020 00 0000 110 </t>
  </si>
  <si>
    <t xml:space="preserve">1 09 03023 01 0000 110 </t>
  </si>
  <si>
    <t>1 09 03025 01 0000 110</t>
  </si>
  <si>
    <t xml:space="preserve"> 1 09 03080 00 0000 110</t>
  </si>
  <si>
    <t xml:space="preserve">1 09 03082 02 0000 110 </t>
  </si>
  <si>
    <t xml:space="preserve">1 09 04000 00 0000 110 </t>
  </si>
  <si>
    <t>1 09 04010 02 0000 110</t>
  </si>
  <si>
    <t>1 09 04020 02 0000 110</t>
  </si>
  <si>
    <t>1 09 04030 01 0000 110</t>
  </si>
  <si>
    <t xml:space="preserve"> 1 09 04040 01 0000 110</t>
  </si>
  <si>
    <t xml:space="preserve">1 09 06000 02 0000 110 </t>
  </si>
  <si>
    <t xml:space="preserve">1 09 06010 02 0000 110 </t>
  </si>
  <si>
    <t xml:space="preserve">1 09 06030 02 0000 110 </t>
  </si>
  <si>
    <t>1 09 11000 02 0000 110</t>
  </si>
  <si>
    <t>1 09 11010 02 0000 110</t>
  </si>
  <si>
    <t xml:space="preserve"> 1 09 11020 02 0000 110</t>
  </si>
  <si>
    <t>1 11 00000 00 0000 000</t>
  </si>
  <si>
    <t>1 11 01000 00 0000 120</t>
  </si>
  <si>
    <t>1 11 01020 02 0000 120</t>
  </si>
  <si>
    <t xml:space="preserve"> 1 11 03000 00 0000120</t>
  </si>
  <si>
    <t>1 11 03020 02 0000 120</t>
  </si>
  <si>
    <t>1 11 05000 00 0000 120</t>
  </si>
  <si>
    <t xml:space="preserve"> 1 11 05020 00 0000 120</t>
  </si>
  <si>
    <t>1 11 05022 02 0000 120</t>
  </si>
  <si>
    <t xml:space="preserve"> 1 11 05030 00 0000 120</t>
  </si>
  <si>
    <t xml:space="preserve"> 1 11 05032 02 0000 120</t>
  </si>
  <si>
    <t>1 11 07000 00 0000 120</t>
  </si>
  <si>
    <t xml:space="preserve"> 1 11 07010 00 0000 120</t>
  </si>
  <si>
    <t>1 11 07012 02 0000 120</t>
  </si>
  <si>
    <t>1 11 09000 00 0000 120</t>
  </si>
  <si>
    <t>1 11 09030 00 0000 120</t>
  </si>
  <si>
    <t>1 11 09032 02 0000 120</t>
  </si>
  <si>
    <t xml:space="preserve"> 1 12 00000 00 0000 000</t>
  </si>
  <si>
    <t>1 12 01000 01 0000 120</t>
  </si>
  <si>
    <t>1 12 01010 01 0000 120</t>
  </si>
  <si>
    <t xml:space="preserve"> 1 12 01020 01 0000 120</t>
  </si>
  <si>
    <t>1 12 01030 01 0000 120</t>
  </si>
  <si>
    <t>1 12 01040 01 0000 120</t>
  </si>
  <si>
    <t>1 12 01070 01 0000 120</t>
  </si>
  <si>
    <t>1 12 02000 00 0000 120</t>
  </si>
  <si>
    <t>1 12 02010 01 0000 120</t>
  </si>
  <si>
    <t xml:space="preserve"> 1 12 02012 01 0000 120</t>
  </si>
  <si>
    <t>1 12 02030 01 0000 120</t>
  </si>
  <si>
    <t>1 12 02050 01 0000 120</t>
  </si>
  <si>
    <t xml:space="preserve"> 1 12 02052 01 0000 120</t>
  </si>
  <si>
    <t xml:space="preserve"> 1 12 02100 00 0000 120</t>
  </si>
  <si>
    <t>1 12 02102 02 0000 120</t>
  </si>
  <si>
    <t>1 12 04000 00 0000 120</t>
  </si>
  <si>
    <t>1 12 04010 00 0000 120</t>
  </si>
  <si>
    <t xml:space="preserve"> 1 12 04013 02 0000 120</t>
  </si>
  <si>
    <t>1 12 04014 02 0000 120</t>
  </si>
  <si>
    <t>1 12 04015 02 0000 120</t>
  </si>
  <si>
    <t>1 13 00000 00 0000 000</t>
  </si>
  <si>
    <t>1 13 01000 00 0000 130</t>
  </si>
  <si>
    <t>1 13 01400 01 0000 130</t>
  </si>
  <si>
    <t>1 13 01410 01 0000 130</t>
  </si>
  <si>
    <t>1 13 01500 00 0000 130</t>
  </si>
  <si>
    <t xml:space="preserve"> 113 01520 02 0000 130</t>
  </si>
  <si>
    <t xml:space="preserve"> 1 13 01990 00 0000 130</t>
  </si>
  <si>
    <t>1 13 01992 02 0000 130</t>
  </si>
  <si>
    <t xml:space="preserve"> 1 13 02062 02 0000 130</t>
  </si>
  <si>
    <t>1 13 02000 00 0000 130</t>
  </si>
  <si>
    <t>1 13 02060 00 0000 130</t>
  </si>
  <si>
    <t>1 13 02990 00 0000 130</t>
  </si>
  <si>
    <t>1 13 02992 02 0000 130</t>
  </si>
  <si>
    <t>1 14 00000 00 0000 000</t>
  </si>
  <si>
    <t>1 14 02000 00 0000 000</t>
  </si>
  <si>
    <t>1 14 02023 02 0000 410</t>
  </si>
  <si>
    <t>1 14 02020 02 0000 440</t>
  </si>
  <si>
    <t>1 14 02022 02 0000 440</t>
  </si>
  <si>
    <t>1 14 06000 00 0000 430</t>
  </si>
  <si>
    <t>1 14 06020 00 0000 430</t>
  </si>
  <si>
    <t>1 14 06022 02 0000 430</t>
  </si>
  <si>
    <t>1 15 00000 00 0000 000</t>
  </si>
  <si>
    <t>1 15 02000 00 0000 140</t>
  </si>
  <si>
    <t>1 15 02020 02 0000 140</t>
  </si>
  <si>
    <t>1 16 00000 00 0000 000</t>
  </si>
  <si>
    <t>1 16 02000 00 0000 140</t>
  </si>
  <si>
    <t>1 16 02030 02 0000 140</t>
  </si>
  <si>
    <t>1 16 18000 00 0000 140</t>
  </si>
  <si>
    <t>1 16 18020 02 0000 140</t>
  </si>
  <si>
    <t>1 16 21000 00 0000 140</t>
  </si>
  <si>
    <t>1 16 21020 02 0000 140</t>
  </si>
  <si>
    <t>1 16 23000 00 0000 140</t>
  </si>
  <si>
    <t>1 16 23020 02 0000 140</t>
  </si>
  <si>
    <t>1 16 23021 02 0000 140</t>
  </si>
  <si>
    <t>1 16 25000 00 0000 140</t>
  </si>
  <si>
    <t>1 16 25080 00 0000 140</t>
  </si>
  <si>
    <t>1 16 25086 02 0000 140</t>
  </si>
  <si>
    <t>1 16 26000 01 0000 140</t>
  </si>
  <si>
    <t>1 14 02020 02 0000 410</t>
  </si>
  <si>
    <t>1 16 27000 01 0000 140</t>
  </si>
  <si>
    <t>1 16 30000 01 0000 140</t>
  </si>
  <si>
    <t>1 16 30010 01 0000 140</t>
  </si>
  <si>
    <t>1 16 30012 01 0000 140</t>
  </si>
  <si>
    <t>1 16 30020 01 0000 140</t>
  </si>
  <si>
    <t>1 16 33000 00 0000 140</t>
  </si>
  <si>
    <t>1 16 33020 02 0000 140</t>
  </si>
  <si>
    <t>1 16 42000 00 0000 140</t>
  </si>
  <si>
    <t>1 16 42020 02 0000 140</t>
  </si>
  <si>
    <t>1 16 46000 00 0000 140</t>
  </si>
  <si>
    <t>1 16 46000 02 0000 140</t>
  </si>
  <si>
    <t>1 16 90020 02 0000 140</t>
  </si>
  <si>
    <t>1 16 90000 00 0000 140</t>
  </si>
  <si>
    <t>1 17 00000 00 0000 000</t>
  </si>
  <si>
    <t>1 17 01000 00 0000 180</t>
  </si>
  <si>
    <t>1 17 01020 02 0000 180</t>
  </si>
  <si>
    <t>1 17 05000 00 0000 180</t>
  </si>
  <si>
    <t>1 17 05020 02 0000 180</t>
  </si>
  <si>
    <t>2 00 00000 00 0000 000</t>
  </si>
  <si>
    <t>2 02 00000 00 0000 000</t>
  </si>
  <si>
    <t>2 02 01000 00 0000 151</t>
  </si>
  <si>
    <t>2 02 01003 02 0000 151</t>
  </si>
  <si>
    <t>2 02 02000 00 0000 151</t>
  </si>
  <si>
    <t>2 02 02009 02 0000 151</t>
  </si>
  <si>
    <t>2 02 02046 02 0000 151</t>
  </si>
  <si>
    <t>2 02 02051 02 0000 151</t>
  </si>
  <si>
    <t>2 02 02067 02 0000 151</t>
  </si>
  <si>
    <t>2 02 02077 02 0000 151</t>
  </si>
  <si>
    <t>2 02 02103 02 0000 151</t>
  </si>
  <si>
    <t>2 02 02118 02 0000 151</t>
  </si>
  <si>
    <t>2 02 02133 02 0000 151</t>
  </si>
  <si>
    <t>2 02 02173 02 0000 151</t>
  </si>
  <si>
    <t>2 02 02174 02 0000 151</t>
  </si>
  <si>
    <t>2 02 02176 02 0000 151</t>
  </si>
  <si>
    <t>2 02 02177 02 0000 151</t>
  </si>
  <si>
    <t>2 02 02181 02 0000 151</t>
  </si>
  <si>
    <t>2 02 02182 02 0000 151</t>
  </si>
  <si>
    <t>2 02 02184 02 0000 151</t>
  </si>
  <si>
    <t>2 02 02185 02 0000 151</t>
  </si>
  <si>
    <t>2 02 02186 02 0000 151</t>
  </si>
  <si>
    <t>2 02 02183 02 0000 151</t>
  </si>
  <si>
    <t xml:space="preserve">2 18 00000 00 0000 000
</t>
  </si>
  <si>
    <t>2 18 00000 00 0000 180</t>
  </si>
  <si>
    <t>2 18 02000 02 0000 180</t>
  </si>
  <si>
    <t>2 18 02010 02 0000 180</t>
  </si>
  <si>
    <t>2 18 02020 02 0000 180</t>
  </si>
  <si>
    <t>2 18 00000 00 0000 151</t>
  </si>
  <si>
    <t>2 18 02000 02 0000 151</t>
  </si>
  <si>
    <t>2 18 02030 02 0000 151</t>
  </si>
  <si>
    <t>2 18 02040 02 0000 151</t>
  </si>
  <si>
    <t>2 18 02050 02 0000 151</t>
  </si>
  <si>
    <t xml:space="preserve">2 19 00000 00 0000 000
</t>
  </si>
  <si>
    <t>2 19 02000 02 0000 151</t>
  </si>
  <si>
    <t>2 03 02040 02 0000 180</t>
  </si>
  <si>
    <t>2 03 02080 02 0000 180</t>
  </si>
  <si>
    <t>2 03 02099 02 0000 180</t>
  </si>
  <si>
    <t>2 02 02190 02 0000 151</t>
  </si>
  <si>
    <t>2 02 02191 02 0000 151</t>
  </si>
  <si>
    <t>2 02 02192 02 0000 151</t>
  </si>
  <si>
    <t>2 02 02193 02 0000 151</t>
  </si>
  <si>
    <t>2 02 02196 02 0000 151</t>
  </si>
  <si>
    <t>2 02 02197 02 0000 151</t>
  </si>
  <si>
    <t>2 02 02198 02 0000 151</t>
  </si>
  <si>
    <t>2 02 02208 02 0000 151</t>
  </si>
  <si>
    <t>2 02 02215 02 0000 151</t>
  </si>
  <si>
    <t>2 02 02220 02 0000 151</t>
  </si>
  <si>
    <t>2 02 02241 02 0000 151</t>
  </si>
  <si>
    <t>2 02 02249 02 0000 151</t>
  </si>
  <si>
    <t>2 02 02250 02 0000 151</t>
  </si>
  <si>
    <t>2 02 03000 00 0000 151</t>
  </si>
  <si>
    <t>2 02 03001 02 0000 151</t>
  </si>
  <si>
    <t>2 02 03004 02 0000 151</t>
  </si>
  <si>
    <t>2 02 03007 02 0000 151</t>
  </si>
  <si>
    <t>2 02 03011 02 0000 151</t>
  </si>
  <si>
    <t>2 02 03015 02 0000 151</t>
  </si>
  <si>
    <t>2 02 03012 02 0000 151</t>
  </si>
  <si>
    <t>2 02 03018 02 0000 151</t>
  </si>
  <si>
    <t>2 02 03019 02 0000 151</t>
  </si>
  <si>
    <t>2 02 03020 02 0000 151</t>
  </si>
  <si>
    <t>2 02 03025 02 0000 151</t>
  </si>
  <si>
    <t>2 02 03053 02 0000 151</t>
  </si>
  <si>
    <t>2 02 03069 02 0000 151</t>
  </si>
  <si>
    <t>2 02 03070 02 0000 151</t>
  </si>
  <si>
    <t>2 02 03122 02 0000 151</t>
  </si>
  <si>
    <t>2 02 03123 02 0000 151</t>
  </si>
  <si>
    <t>2 02 03998 02 0000 151</t>
  </si>
  <si>
    <t>2 02 04000 00 0000 151</t>
  </si>
  <si>
    <t>2 02 04001 02 0000 151</t>
  </si>
  <si>
    <t>2 03 02000 02 0000 180</t>
  </si>
  <si>
    <t>2 02 09071 02 0000 151</t>
  </si>
  <si>
    <t>2 02 09000 00 0000 151</t>
  </si>
  <si>
    <t>2 02 04095 02 0000 151</t>
  </si>
  <si>
    <t>2 02 04087 02 0000 151</t>
  </si>
  <si>
    <t>2 02 04081 02 0000 151</t>
  </si>
  <si>
    <t>2 02 04017 02 0000 151</t>
  </si>
  <si>
    <t>2 02 04019 02 0000 151</t>
  </si>
  <si>
    <t>2 02 04025 02 0000 151</t>
  </si>
  <si>
    <t>2 02 04041 02 0000 151</t>
  </si>
  <si>
    <t>2 02 04042 02 0000 151</t>
  </si>
  <si>
    <t>2 02 04043 02 0000 151</t>
  </si>
  <si>
    <t>2 02 04052 02 0000 151</t>
  </si>
  <si>
    <t>2 02 04053 02 0000 151</t>
  </si>
  <si>
    <t>2 02 04055 02 0000 151</t>
  </si>
  <si>
    <t>2 02 04062 02 0000 151</t>
  </si>
  <si>
    <t>2 02 04066 02 0000 151</t>
  </si>
  <si>
    <t>Новосибирской области за 2016 год"</t>
  </si>
  <si>
    <t xml:space="preserve">Кассовое исполнение доходов областного бюджета за 2016 год по кодам видов доходов, подвидов доходов, классификации операций сектора государственного управления, относящихся к доходам бюджетов </t>
  </si>
  <si>
    <t>Кассовое исполнение за 2016 год</t>
  </si>
  <si>
    <t>Акцизы на средние дистилляты, производимые на территории Российской Федерации</t>
  </si>
  <si>
    <t xml:space="preserve"> 1 03 02330 01 0000 110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</si>
  <si>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</si>
  <si>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</si>
  <si>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 xml:space="preserve"> 1 08 07380 01 0000 110</t>
  </si>
  <si>
    <t xml:space="preserve"> 1 08 07390 01 0000 110</t>
  </si>
  <si>
    <t>БЕЗВОЗМЕЗДНЫЕ ПОСТУПЛЕНИЯ ОТ ДРУГИХ БЮДЖЕТОВ БЮДЖЕТНОЙ СИСТЕМЫ РОССИЙСКОЙ ФЕДЕРАЦИИ</t>
  </si>
  <si>
    <t xml:space="preserve"> 2 02 01001 02 0000 151</t>
  </si>
  <si>
    <t>2 0202077 02 0000 151</t>
  </si>
  <si>
    <t>2 02 02124 02 0000 151</t>
  </si>
  <si>
    <t>Субсидии бюджетам субъектов Российской Федерации на приобретение специализированной лесопожарной техники и оборудования</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</si>
  <si>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</si>
  <si>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</si>
  <si>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2 02 02195 02 0000 151</t>
  </si>
  <si>
    <t>2 02 02207 02 0000 151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</si>
  <si>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</si>
  <si>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2 02 02226 02 0000 151</t>
  </si>
  <si>
    <t>Субсидии бюджетам субъектов Российской Федерации на софинансирование региональных программ повышения мобильности трудовых ресурсов</t>
  </si>
  <si>
    <t>2 02 02242 02 0000 151</t>
  </si>
  <si>
    <t>Субсидии бюджетам субъектов Российской Федерации на поддержку производства и реализации тонкорунной и полутонкорунной шерсти</t>
  </si>
  <si>
    <t>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</si>
  <si>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</si>
  <si>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2 02 02247 02 0000 151</t>
  </si>
  <si>
    <t>Субсидии бюджетам субъектов Российской Федерации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t>
  </si>
  <si>
    <t xml:space="preserve">2 02 02253 02 0000 151
</t>
  </si>
  <si>
    <t>2 02 02258 02 0000 151</t>
  </si>
  <si>
    <t>Субсидии бюджетам субъектов Российской Федерации на поддержку племенного крупного рогатого скота молочного направления</t>
  </si>
  <si>
    <t>2 02 02278 02 0000 151</t>
  </si>
  <si>
    <t>Субсидии бюджетам субъектов Российской Федерации на государственную поддержку молодежного предпринимательства</t>
  </si>
  <si>
    <t>2 02 02279 02 0000 151</t>
  </si>
  <si>
    <t>Субсидии бюджетам субъектов Российской Федерации на возмещение затрат по созданию инфраструктуры индустриальных парков или технопарков, за исключением технопарков в сфере высоких технологий</t>
  </si>
  <si>
    <t>2 02 02284 02 0000 151</t>
  </si>
  <si>
    <t>Субсидии бюджетам субъектов Российской Федерации на реализацию мероприятий по содействию создания в субъектах Российской Федерации новых мест в общеобразовательных организациях</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</si>
  <si>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</si>
  <si>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2 02 03077 02 0000 151</t>
  </si>
  <si>
    <t>Субвенции бюджетам субъектов Российской Федерации на обеспечение жильем граждан, уволенных с военной службы (службы), и приравненных к ним лиц</t>
  </si>
  <si>
    <t>2 02 03121 02 0000 151</t>
  </si>
  <si>
    <t>Субвенции бюджетам субъектов Российской Федерации на проведение Всероссийской сельскохозяйственной переписи в 2016 году</t>
  </si>
  <si>
    <t>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</si>
  <si>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</si>
  <si>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Межбюджетные трансферты, передаваемые бюджетам субъектов Российской Федерации на содержание депутатов Государственной Думы и их помощников </t>
  </si>
  <si>
    <t>2 02 04002 02 0000 151</t>
  </si>
  <si>
    <t xml:space="preserve">Межбюджетные трансферты, передаваемые бюджетам субъектов Российской Федерации на содержание членов Совета Федерации и их помощников </t>
  </si>
  <si>
    <t>2 02 04064 02 0000 151</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</si>
  <si>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</si>
  <si>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t>
  </si>
  <si>
    <t>2 02 04113 02 0000 151</t>
  </si>
  <si>
    <t>Межбюджетные трансферты, передаваемые бюджетам субъектов Российской Федерации на обеспечение медицинской деятельности, связанной с донорством органов человека в целях трансплантации</t>
  </si>
  <si>
    <t>2 02 04118 02 0000 151</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</si>
  <si>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</si>
  <si>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2 02 04120 02 0000 151</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</si>
  <si>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</si>
  <si>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2 02 04121 02 0000 151</t>
  </si>
  <si>
    <t>Межбюджетные трансферты, передаваемые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</si>
  <si>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2 02 04128 02 0000 151</t>
  </si>
  <si>
    <t>Межбюджетные трансферты, передаваемые бюджетам субъектов Российской Федерации на компенсацию понесенных затрат на обеспечение видеонаблюдения и трансляции изображения, в том числе в сети "Интернет", в помещениях для голосования</t>
  </si>
  <si>
    <t>2 03 00000 00 0000 000</t>
  </si>
  <si>
    <t>2 03 02030 02 0000 180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</si>
  <si>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</si>
  <si>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 xml:space="preserve"> 2 18 02020 02 0000 180</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</si>
  <si>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</si>
  <si>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2 18 02030 0 20000 180</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</si>
  <si>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</si>
  <si>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</si>
  <si>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</si>
  <si>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2 19 0200002 0000 151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</si>
</sst>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
    <numFmt numFmtId="166" formatCode="#,##0.0;[Red]\-#,##0.0"/>
    <numFmt numFmtId="167" formatCode="#,##0.0;[Red]\-#,##0.0;0.0"/>
  </numFmts>
  <fonts count="20" x14ac:knownFonts="1">
    <font>
      <sz val="11"/>
      <color theme="1"/>
      <name val="Calibri"/>
      <family val="2"/>
      <charset val="204"/>
      <scheme val="minor"/>
    </font>
    <font>
      <sz val="10"/>
      <name val="Arial"/>
      <family val="2"/>
      <charset val="204"/>
    </font>
    <font>
      <sz val="8"/>
      <name val="Arial"/>
      <family val="2"/>
      <charset val="204"/>
    </font>
    <font>
      <sz val="10"/>
      <name val="Times New Roman Cyr"/>
      <family val="1"/>
      <charset val="204"/>
    </font>
    <font>
      <sz val="10"/>
      <name val="Times New Roman"/>
      <family val="1"/>
      <charset val="204"/>
    </font>
    <font>
      <b/>
      <sz val="10"/>
      <name val="Times New Roman Cyr"/>
      <charset val="204"/>
    </font>
    <font>
      <sz val="10"/>
      <color indexed="8"/>
      <name val="Times New Roman Cyr"/>
      <charset val="204"/>
    </font>
    <font>
      <b/>
      <sz val="10"/>
      <color indexed="8"/>
      <name val="Times New Roman Cyr"/>
      <charset val="204"/>
    </font>
    <font>
      <b/>
      <sz val="10"/>
      <name val="Times New Roman"/>
      <family val="1"/>
      <charset val="204"/>
    </font>
    <font>
      <sz val="10"/>
      <color indexed="8"/>
      <name val="Times New Roman Cyr"/>
      <family val="1"/>
      <charset val="204"/>
    </font>
    <font>
      <b/>
      <sz val="10"/>
      <color indexed="8"/>
      <name val="Times New Roman Cyr"/>
      <family val="1"/>
      <charset val="204"/>
    </font>
    <font>
      <sz val="10"/>
      <name val="Arial"/>
      <family val="2"/>
      <charset val="204"/>
    </font>
    <font>
      <sz val="10"/>
      <name val="Arial Cyr"/>
      <charset val="204"/>
    </font>
    <font>
      <sz val="11"/>
      <color theme="1"/>
      <name val="Calibri"/>
      <family val="2"/>
      <charset val="204"/>
      <scheme val="minor"/>
    </font>
    <font>
      <sz val="10"/>
      <name val="Arial"/>
      <charset val="204"/>
    </font>
    <font>
      <sz val="12"/>
      <name val="Times New Roman Cyr"/>
      <family val="1"/>
      <charset val="204"/>
    </font>
    <font>
      <b/>
      <sz val="8"/>
      <color theme="1"/>
      <name val="Arial"/>
      <family val="2"/>
      <charset val="204"/>
    </font>
    <font>
      <sz val="8"/>
      <color theme="1"/>
      <name val="Arial"/>
      <family val="2"/>
      <charset val="204"/>
    </font>
    <font>
      <b/>
      <sz val="12"/>
      <name val="Times New Roman"/>
      <family val="1"/>
      <charset val="204"/>
    </font>
    <font>
      <b/>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s>
  <cellStyleXfs count="13">
    <xf numFmtId="0" fontId="0" fillId="0" borderId="0"/>
    <xf numFmtId="0" fontId="1" fillId="0" borderId="0"/>
    <xf numFmtId="0" fontId="11" fillId="0" borderId="0"/>
    <xf numFmtId="0" fontId="4" fillId="0" borderId="0"/>
    <xf numFmtId="0" fontId="12" fillId="0" borderId="0"/>
    <xf numFmtId="0" fontId="11" fillId="0" borderId="0"/>
    <xf numFmtId="0" fontId="12" fillId="0" borderId="0"/>
    <xf numFmtId="164" fontId="13" fillId="0" borderId="0" applyFont="0" applyFill="0" applyBorder="0" applyAlignment="0" applyProtection="0"/>
    <xf numFmtId="0" fontId="14" fillId="0" borderId="0"/>
    <xf numFmtId="4" fontId="2" fillId="0" borderId="2">
      <alignment horizontal="right"/>
    </xf>
    <xf numFmtId="0" fontId="1" fillId="0" borderId="0"/>
    <xf numFmtId="0" fontId="4" fillId="0" borderId="0"/>
    <xf numFmtId="0" fontId="1" fillId="0" borderId="0"/>
  </cellStyleXfs>
  <cellXfs count="59">
    <xf numFmtId="0" fontId="0" fillId="0" borderId="0" xfId="0"/>
    <xf numFmtId="0" fontId="1" fillId="0" borderId="0" xfId="1"/>
    <xf numFmtId="0" fontId="1"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1" fillId="0" borderId="0" xfId="1" applyAlignment="1"/>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165" fontId="8" fillId="0" borderId="1" xfId="1" applyNumberFormat="1" applyFont="1" applyBorder="1" applyAlignment="1"/>
    <xf numFmtId="165" fontId="4" fillId="0" borderId="1" xfId="1" applyNumberFormat="1" applyFont="1" applyBorder="1" applyAlignment="1"/>
    <xf numFmtId="165" fontId="4" fillId="0" borderId="1" xfId="1" applyNumberFormat="1" applyFont="1" applyFill="1" applyBorder="1" applyAlignment="1"/>
    <xf numFmtId="0" fontId="9" fillId="3" borderId="1" xfId="0" applyFont="1" applyFill="1" applyBorder="1" applyAlignment="1">
      <alignment horizontal="justify" vertical="top" wrapText="1"/>
    </xf>
    <xf numFmtId="0" fontId="10" fillId="3" borderId="1" xfId="0" applyFont="1" applyFill="1" applyBorder="1" applyAlignment="1">
      <alignment horizontal="justify" vertical="top" wrapText="1"/>
    </xf>
    <xf numFmtId="0" fontId="6" fillId="3" borderId="1" xfId="0" applyFont="1" applyFill="1" applyBorder="1" applyAlignment="1">
      <alignment horizontal="justify" vertical="top" wrapText="1"/>
    </xf>
    <xf numFmtId="49" fontId="9" fillId="0" borderId="1" xfId="0" applyNumberFormat="1" applyFont="1" applyFill="1" applyBorder="1" applyAlignment="1">
      <alignment horizontal="center" vertical="top" wrapText="1"/>
    </xf>
    <xf numFmtId="0" fontId="6" fillId="0" borderId="1" xfId="0" applyFont="1" applyFill="1" applyBorder="1" applyAlignment="1">
      <alignment horizontal="justify" vertical="top" wrapText="1"/>
    </xf>
    <xf numFmtId="49" fontId="3" fillId="3" borderId="1" xfId="0" applyNumberFormat="1" applyFont="1" applyFill="1" applyBorder="1" applyAlignment="1">
      <alignment horizontal="center" vertical="top" wrapText="1"/>
    </xf>
    <xf numFmtId="49" fontId="4" fillId="0" borderId="1" xfId="1" applyNumberFormat="1" applyFont="1" applyFill="1" applyBorder="1" applyAlignment="1" applyProtection="1">
      <alignment horizontal="center" vertical="top"/>
      <protection hidden="1"/>
    </xf>
    <xf numFmtId="49" fontId="6" fillId="0" borderId="1" xfId="0" applyNumberFormat="1" applyFont="1" applyFill="1" applyBorder="1" applyAlignment="1">
      <alignment horizontal="center" vertical="top" wrapText="1"/>
    </xf>
    <xf numFmtId="0" fontId="7" fillId="3" borderId="1" xfId="0" applyFont="1" applyFill="1" applyBorder="1" applyAlignment="1">
      <alignment horizontal="justify" vertical="top" wrapText="1"/>
    </xf>
    <xf numFmtId="49" fontId="6" fillId="3" borderId="1" xfId="0" applyNumberFormat="1" applyFont="1" applyFill="1" applyBorder="1" applyAlignment="1">
      <alignment horizontal="center" vertical="top" wrapText="1"/>
    </xf>
    <xf numFmtId="49" fontId="9" fillId="3" borderId="1" xfId="0" applyNumberFormat="1" applyFont="1" applyFill="1" applyBorder="1" applyAlignment="1">
      <alignment horizontal="center" vertical="top" wrapText="1"/>
    </xf>
    <xf numFmtId="0" fontId="4" fillId="0" borderId="1" xfId="6" applyFont="1" applyFill="1" applyBorder="1" applyAlignment="1">
      <alignment horizontal="justify" vertical="top" wrapText="1"/>
    </xf>
    <xf numFmtId="0" fontId="10" fillId="0" borderId="1" xfId="6" applyFont="1" applyFill="1" applyBorder="1" applyAlignment="1">
      <alignment horizontal="justify" vertical="top" wrapText="1"/>
    </xf>
    <xf numFmtId="0" fontId="4" fillId="0" borderId="1" xfId="1" applyNumberFormat="1" applyFont="1" applyFill="1" applyBorder="1" applyAlignment="1" applyProtection="1">
      <alignment horizontal="justify" vertical="top" wrapText="1"/>
      <protection hidden="1"/>
    </xf>
    <xf numFmtId="0" fontId="7" fillId="0" borderId="1" xfId="0" applyFont="1" applyFill="1" applyBorder="1" applyAlignment="1">
      <alignment horizontal="justify" vertical="top" wrapText="1"/>
    </xf>
    <xf numFmtId="0" fontId="8" fillId="0" borderId="1" xfId="1" applyNumberFormat="1" applyFont="1" applyFill="1" applyBorder="1" applyAlignment="1" applyProtection="1">
      <alignment horizontal="justify" vertical="top" wrapText="1"/>
      <protection hidden="1"/>
    </xf>
    <xf numFmtId="49" fontId="9" fillId="3" borderId="1" xfId="0" applyNumberFormat="1" applyFont="1" applyFill="1" applyBorder="1" applyAlignment="1">
      <alignment horizontal="center" vertical="center" wrapText="1"/>
    </xf>
    <xf numFmtId="0" fontId="6" fillId="3" borderId="1" xfId="0" applyFont="1" applyFill="1" applyBorder="1" applyAlignment="1">
      <alignment horizontal="justify" vertical="center" wrapText="1"/>
    </xf>
    <xf numFmtId="164" fontId="8" fillId="0" borderId="1" xfId="7" applyFont="1" applyFill="1" applyBorder="1" applyAlignment="1" applyProtection="1">
      <alignment vertical="top" wrapText="1"/>
      <protection hidden="1"/>
    </xf>
    <xf numFmtId="4" fontId="1" fillId="0" borderId="0" xfId="1" applyNumberFormat="1" applyAlignment="1"/>
    <xf numFmtId="0" fontId="15" fillId="0" borderId="0" xfId="0" applyFont="1" applyFill="1" applyAlignment="1">
      <alignment horizontal="right" vertical="top" wrapText="1"/>
    </xf>
    <xf numFmtId="0" fontId="4" fillId="0" borderId="0" xfId="1" applyFont="1" applyAlignment="1" applyProtection="1">
      <alignment horizontal="right"/>
      <protection hidden="1"/>
    </xf>
    <xf numFmtId="49" fontId="6" fillId="3" borderId="1" xfId="0" applyNumberFormat="1" applyFont="1" applyFill="1" applyBorder="1" applyAlignment="1">
      <alignment horizontal="center" vertical="center" wrapText="1"/>
    </xf>
    <xf numFmtId="0" fontId="7" fillId="3" borderId="1" xfId="0" applyFont="1" applyFill="1" applyBorder="1" applyAlignment="1">
      <alignment horizontal="justify" vertical="center" wrapText="1"/>
    </xf>
    <xf numFmtId="165" fontId="8" fillId="0" borderId="1" xfId="1" applyNumberFormat="1" applyFont="1" applyBorder="1" applyAlignment="1">
      <alignment vertical="center"/>
    </xf>
    <xf numFmtId="0" fontId="10" fillId="3" borderId="1" xfId="0" applyFont="1" applyFill="1" applyBorder="1" applyAlignment="1">
      <alignment horizontal="justify" vertical="center" wrapText="1"/>
    </xf>
    <xf numFmtId="0" fontId="4" fillId="0" borderId="1" xfId="1" applyFont="1" applyFill="1" applyBorder="1" applyAlignment="1" applyProtection="1">
      <alignment horizontal="justify" vertical="top" wrapText="1"/>
      <protection hidden="1"/>
    </xf>
    <xf numFmtId="0" fontId="4" fillId="0" borderId="1" xfId="1" applyNumberFormat="1" applyFont="1" applyFill="1" applyBorder="1" applyAlignment="1" applyProtection="1">
      <alignment horizontal="justify" vertical="center" wrapText="1"/>
      <protection hidden="1"/>
    </xf>
    <xf numFmtId="165" fontId="4" fillId="0" borderId="1" xfId="1" applyNumberFormat="1" applyFont="1" applyBorder="1" applyAlignment="1">
      <alignment vertical="center"/>
    </xf>
    <xf numFmtId="0" fontId="8" fillId="0" borderId="3" xfId="11" applyNumberFormat="1" applyFont="1" applyFill="1" applyBorder="1" applyAlignment="1" applyProtection="1">
      <alignment vertical="top" wrapText="1"/>
      <protection hidden="1"/>
    </xf>
    <xf numFmtId="166" fontId="8" fillId="0" borderId="1" xfId="11" applyNumberFormat="1" applyFont="1" applyFill="1" applyBorder="1" applyAlignment="1" applyProtection="1">
      <alignment vertical="top"/>
      <protection hidden="1"/>
    </xf>
    <xf numFmtId="0" fontId="4" fillId="0" borderId="1" xfId="11" applyNumberFormat="1" applyFont="1" applyFill="1" applyBorder="1" applyAlignment="1" applyProtection="1">
      <alignment vertical="top" wrapText="1"/>
      <protection hidden="1"/>
    </xf>
    <xf numFmtId="166" fontId="4" fillId="0" borderId="1" xfId="11" applyNumberFormat="1" applyFont="1" applyFill="1" applyBorder="1" applyAlignment="1" applyProtection="1">
      <alignment vertical="top"/>
      <protection hidden="1"/>
    </xf>
    <xf numFmtId="0" fontId="4" fillId="0" borderId="3" xfId="11" applyNumberFormat="1" applyFont="1" applyFill="1" applyBorder="1" applyAlignment="1" applyProtection="1">
      <alignment vertical="top" wrapText="1"/>
      <protection hidden="1"/>
    </xf>
    <xf numFmtId="165" fontId="4" fillId="0" borderId="1" xfId="1" applyNumberFormat="1" applyFont="1" applyFill="1" applyBorder="1" applyAlignment="1">
      <alignment vertical="top"/>
    </xf>
    <xf numFmtId="0" fontId="8" fillId="3" borderId="3" xfId="11" applyNumberFormat="1" applyFont="1" applyFill="1" applyBorder="1" applyAlignment="1" applyProtection="1">
      <alignment vertical="top" wrapText="1"/>
      <protection hidden="1"/>
    </xf>
    <xf numFmtId="166" fontId="8" fillId="3" borderId="1" xfId="11" applyNumberFormat="1" applyFont="1" applyFill="1" applyBorder="1" applyAlignment="1" applyProtection="1">
      <alignment vertical="top"/>
      <protection hidden="1"/>
    </xf>
    <xf numFmtId="0" fontId="4" fillId="0" borderId="3" xfId="5" applyNumberFormat="1" applyFont="1" applyFill="1" applyBorder="1" applyAlignment="1" applyProtection="1">
      <alignment vertical="top" wrapText="1"/>
      <protection hidden="1"/>
    </xf>
    <xf numFmtId="0" fontId="8" fillId="0" borderId="1" xfId="12" applyNumberFormat="1" applyFont="1" applyFill="1" applyBorder="1" applyAlignment="1" applyProtection="1">
      <alignment horizontal="justify" vertical="top" wrapText="1"/>
      <protection hidden="1"/>
    </xf>
    <xf numFmtId="165" fontId="8" fillId="0" borderId="1" xfId="1" applyNumberFormat="1" applyFont="1" applyFill="1" applyBorder="1" applyAlignment="1"/>
    <xf numFmtId="0" fontId="4" fillId="0" borderId="1" xfId="12" applyNumberFormat="1" applyFont="1" applyFill="1" applyBorder="1" applyAlignment="1" applyProtection="1">
      <alignment horizontal="justify" vertical="top" wrapText="1"/>
      <protection hidden="1"/>
    </xf>
    <xf numFmtId="0" fontId="8" fillId="0" borderId="1" xfId="1" applyNumberFormat="1" applyFont="1" applyFill="1" applyBorder="1" applyAlignment="1" applyProtection="1">
      <alignment vertical="center"/>
      <protection hidden="1"/>
    </xf>
    <xf numFmtId="0" fontId="5" fillId="0" borderId="1" xfId="0" applyFont="1" applyFill="1" applyBorder="1" applyAlignment="1">
      <alignment vertical="center" wrapText="1"/>
    </xf>
    <xf numFmtId="167" fontId="16" fillId="0" borderId="1" xfId="1" applyNumberFormat="1" applyFont="1" applyFill="1" applyBorder="1" applyAlignment="1" applyProtection="1">
      <alignment horizontal="right" vertical="center"/>
      <protection hidden="1"/>
    </xf>
    <xf numFmtId="167" fontId="17" fillId="0" borderId="1" xfId="1" applyNumberFormat="1" applyFont="1" applyFill="1" applyBorder="1" applyAlignment="1" applyProtection="1">
      <alignment horizontal="right" vertical="center"/>
      <protection hidden="1"/>
    </xf>
    <xf numFmtId="0" fontId="15" fillId="0" borderId="0" xfId="0" applyFont="1" applyFill="1" applyAlignment="1">
      <alignment horizontal="right" vertical="top" wrapText="1"/>
    </xf>
    <xf numFmtId="0" fontId="18" fillId="0" borderId="0" xfId="10" applyNumberFormat="1" applyFont="1" applyFill="1" applyBorder="1" applyAlignment="1" applyProtection="1">
      <alignment horizontal="center" vertical="center" wrapText="1"/>
      <protection hidden="1"/>
    </xf>
    <xf numFmtId="0" fontId="18" fillId="0" borderId="0" xfId="0" applyFont="1" applyBorder="1" applyAlignment="1">
      <alignment wrapText="1"/>
    </xf>
    <xf numFmtId="0" fontId="19" fillId="0" borderId="0" xfId="0" applyFont="1" applyBorder="1" applyAlignment="1">
      <alignment wrapText="1"/>
    </xf>
  </cellXfs>
  <cellStyles count="13">
    <cellStyle name="xl60" xfId="9"/>
    <cellStyle name="Денежный" xfId="7" builtinId="4"/>
    <cellStyle name="Обычный" xfId="0" builtinId="0"/>
    <cellStyle name="Обычный 2" xfId="1"/>
    <cellStyle name="Обычный 2 2" xfId="5"/>
    <cellStyle name="Обычный 2 2 2" xfId="12"/>
    <cellStyle name="Обычный 2 3" xfId="2"/>
    <cellStyle name="Обычный 2 4" xfId="8"/>
    <cellStyle name="Обычный 2 6" xfId="11"/>
    <cellStyle name="Обычный 3" xfId="3"/>
    <cellStyle name="Обычный 5" xfId="4"/>
    <cellStyle name="Обычный_tmp 2" xfId="10"/>
    <cellStyle name="Обычный_Доходы"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73"/>
  <sheetViews>
    <sheetView showGridLines="0" tabSelected="1" topLeftCell="A360" zoomScaleNormal="100" workbookViewId="0">
      <selection activeCell="E15" sqref="E15"/>
    </sheetView>
  </sheetViews>
  <sheetFormatPr defaultColWidth="9.140625" defaultRowHeight="12.75" x14ac:dyDescent="0.2"/>
  <cols>
    <col min="1" max="1" width="24.5703125" style="1" customWidth="1"/>
    <col min="2" max="2" width="60.140625" style="1" customWidth="1"/>
    <col min="3" max="3" width="12.42578125" style="1" customWidth="1"/>
    <col min="4" max="4" width="11.7109375" style="1" bestFit="1" customWidth="1"/>
    <col min="5" max="5" width="10.140625" style="1" bestFit="1" customWidth="1"/>
    <col min="6" max="182" width="9.140625" style="1" customWidth="1"/>
    <col min="183" max="16384" width="9.140625" style="1"/>
  </cols>
  <sheetData>
    <row r="2" spans="1:3" ht="15.75" x14ac:dyDescent="0.2">
      <c r="B2" s="55" t="s">
        <v>268</v>
      </c>
      <c r="C2" s="55"/>
    </row>
    <row r="3" spans="1:3" ht="15.75" x14ac:dyDescent="0.2">
      <c r="A3" s="2"/>
      <c r="B3" s="55" t="s">
        <v>269</v>
      </c>
      <c r="C3" s="55"/>
    </row>
    <row r="4" spans="1:3" ht="15.75" x14ac:dyDescent="0.2">
      <c r="A4" s="2"/>
      <c r="B4" s="55" t="s">
        <v>270</v>
      </c>
      <c r="C4" s="55"/>
    </row>
    <row r="5" spans="1:3" ht="15.75" x14ac:dyDescent="0.2">
      <c r="A5" s="2"/>
      <c r="B5" s="55" t="s">
        <v>541</v>
      </c>
      <c r="C5" s="55"/>
    </row>
    <row r="6" spans="1:3" ht="15.75" x14ac:dyDescent="0.2">
      <c r="A6" s="2"/>
      <c r="B6" s="30"/>
      <c r="C6" s="30"/>
    </row>
    <row r="7" spans="1:3" ht="49.5" customHeight="1" x14ac:dyDescent="0.25">
      <c r="A7" s="56" t="s">
        <v>542</v>
      </c>
      <c r="B7" s="57"/>
      <c r="C7" s="58"/>
    </row>
    <row r="8" spans="1:3" ht="15.75" x14ac:dyDescent="0.2">
      <c r="A8" s="2"/>
      <c r="B8" s="30"/>
    </row>
    <row r="9" spans="1:3" x14ac:dyDescent="0.2">
      <c r="A9" s="3"/>
      <c r="B9" s="3"/>
      <c r="C9" s="31" t="s">
        <v>137</v>
      </c>
    </row>
    <row r="10" spans="1:3" ht="38.25" x14ac:dyDescent="0.2">
      <c r="A10" s="6" t="s">
        <v>75</v>
      </c>
      <c r="B10" s="6" t="s">
        <v>76</v>
      </c>
      <c r="C10" s="5" t="s">
        <v>543</v>
      </c>
    </row>
    <row r="11" spans="1:3" s="4" customFormat="1" x14ac:dyDescent="0.2">
      <c r="A11" s="19" t="s">
        <v>271</v>
      </c>
      <c r="B11" s="18" t="s">
        <v>77</v>
      </c>
      <c r="C11" s="7">
        <f>C12+C23+C36+C47+C55+C63+C83+C104+C120+C140+C153+C162+C165+C195</f>
        <v>100649516.76296997</v>
      </c>
    </row>
    <row r="12" spans="1:3" s="4" customFormat="1" ht="15.75" customHeight="1" x14ac:dyDescent="0.2">
      <c r="A12" s="32" t="s">
        <v>272</v>
      </c>
      <c r="B12" s="33" t="s">
        <v>78</v>
      </c>
      <c r="C12" s="34">
        <f>C13+C18</f>
        <v>62729798.899999999</v>
      </c>
    </row>
    <row r="13" spans="1:3" s="4" customFormat="1" ht="12.75" customHeight="1" x14ac:dyDescent="0.2">
      <c r="A13" s="26" t="s">
        <v>273</v>
      </c>
      <c r="B13" s="35" t="s">
        <v>79</v>
      </c>
      <c r="C13" s="34">
        <f t="shared" ref="C13" si="0">C14+C17</f>
        <v>30056225.800000001</v>
      </c>
    </row>
    <row r="14" spans="1:3" s="4" customFormat="1" ht="27.75" customHeight="1" x14ac:dyDescent="0.2">
      <c r="A14" s="20" t="s">
        <v>274</v>
      </c>
      <c r="B14" s="10" t="s">
        <v>195</v>
      </c>
      <c r="C14" s="8">
        <f>C15+C16</f>
        <v>30056224.199999999</v>
      </c>
    </row>
    <row r="15" spans="1:3" s="4" customFormat="1" ht="38.25" x14ac:dyDescent="0.2">
      <c r="A15" s="20" t="s">
        <v>275</v>
      </c>
      <c r="B15" s="23" t="s">
        <v>224</v>
      </c>
      <c r="C15" s="8">
        <v>29406908.899999999</v>
      </c>
    </row>
    <row r="16" spans="1:3" s="4" customFormat="1" ht="38.25" x14ac:dyDescent="0.2">
      <c r="A16" s="20" t="s">
        <v>276</v>
      </c>
      <c r="B16" s="23" t="s">
        <v>223</v>
      </c>
      <c r="C16" s="8">
        <v>649315.30000000005</v>
      </c>
    </row>
    <row r="17" spans="1:3" s="4" customFormat="1" ht="76.5" x14ac:dyDescent="0.2">
      <c r="A17" s="20" t="s">
        <v>277</v>
      </c>
      <c r="B17" s="23" t="s">
        <v>225</v>
      </c>
      <c r="C17" s="8">
        <v>1.6</v>
      </c>
    </row>
    <row r="18" spans="1:3" s="4" customFormat="1" ht="12.75" customHeight="1" x14ac:dyDescent="0.2">
      <c r="A18" s="20" t="s">
        <v>278</v>
      </c>
      <c r="B18" s="11" t="s">
        <v>80</v>
      </c>
      <c r="C18" s="7">
        <f t="shared" ref="C18" si="1">SUM(C19:C22)</f>
        <v>32673573.099999998</v>
      </c>
    </row>
    <row r="19" spans="1:3" s="4" customFormat="1" ht="52.5" customHeight="1" x14ac:dyDescent="0.2">
      <c r="A19" s="20" t="s">
        <v>279</v>
      </c>
      <c r="B19" s="23" t="s">
        <v>74</v>
      </c>
      <c r="C19" s="8">
        <v>31590210.399999999</v>
      </c>
    </row>
    <row r="20" spans="1:3" s="4" customFormat="1" ht="77.25" customHeight="1" x14ac:dyDescent="0.2">
      <c r="A20" s="20" t="s">
        <v>280</v>
      </c>
      <c r="B20" s="23" t="s">
        <v>226</v>
      </c>
      <c r="C20" s="8">
        <v>145553.9</v>
      </c>
    </row>
    <row r="21" spans="1:3" s="4" customFormat="1" ht="40.5" customHeight="1" x14ac:dyDescent="0.2">
      <c r="A21" s="20" t="s">
        <v>281</v>
      </c>
      <c r="B21" s="23" t="s">
        <v>227</v>
      </c>
      <c r="C21" s="8">
        <v>418934.6</v>
      </c>
    </row>
    <row r="22" spans="1:3" s="4" customFormat="1" ht="68.25" customHeight="1" x14ac:dyDescent="0.2">
      <c r="A22" s="20" t="s">
        <v>282</v>
      </c>
      <c r="B22" s="23" t="s">
        <v>228</v>
      </c>
      <c r="C22" s="8">
        <v>518874.2</v>
      </c>
    </row>
    <row r="23" spans="1:3" s="4" customFormat="1" ht="27.75" customHeight="1" x14ac:dyDescent="0.2">
      <c r="A23" s="19" t="s">
        <v>283</v>
      </c>
      <c r="B23" s="18" t="s">
        <v>81</v>
      </c>
      <c r="C23" s="7">
        <f t="shared" ref="C23" si="2">C24</f>
        <v>16554940.4</v>
      </c>
    </row>
    <row r="24" spans="1:3" s="4" customFormat="1" ht="27.75" customHeight="1" x14ac:dyDescent="0.2">
      <c r="A24" s="20" t="s">
        <v>284</v>
      </c>
      <c r="B24" s="11" t="s">
        <v>192</v>
      </c>
      <c r="C24" s="7">
        <f t="shared" ref="C24" si="3">C25+C27+C28+C29+C30+C31+C32+C33+C34+C35</f>
        <v>16554940.4</v>
      </c>
    </row>
    <row r="25" spans="1:3" s="4" customFormat="1" ht="54" customHeight="1" x14ac:dyDescent="0.2">
      <c r="A25" s="20" t="s">
        <v>285</v>
      </c>
      <c r="B25" s="12" t="s">
        <v>150</v>
      </c>
      <c r="C25" s="8">
        <f t="shared" ref="C25" si="4">C26</f>
        <v>7579.3</v>
      </c>
    </row>
    <row r="26" spans="1:3" s="4" customFormat="1" ht="53.25" customHeight="1" x14ac:dyDescent="0.2">
      <c r="A26" s="20" t="s">
        <v>286</v>
      </c>
      <c r="B26" s="12" t="s">
        <v>151</v>
      </c>
      <c r="C26" s="8">
        <v>7579.3</v>
      </c>
    </row>
    <row r="27" spans="1:3" s="4" customFormat="1" ht="81" customHeight="1" x14ac:dyDescent="0.2">
      <c r="A27" s="20" t="s">
        <v>287</v>
      </c>
      <c r="B27" s="23" t="s">
        <v>73</v>
      </c>
      <c r="C27" s="8">
        <v>52263.3</v>
      </c>
    </row>
    <row r="28" spans="1:3" s="4" customFormat="1" x14ac:dyDescent="0.2">
      <c r="A28" s="20" t="s">
        <v>288</v>
      </c>
      <c r="B28" s="23" t="s">
        <v>72</v>
      </c>
      <c r="C28" s="8">
        <v>7996995</v>
      </c>
    </row>
    <row r="29" spans="1:3" s="4" customFormat="1" ht="93.75" customHeight="1" x14ac:dyDescent="0.2">
      <c r="A29" s="20" t="s">
        <v>289</v>
      </c>
      <c r="B29" s="23" t="s">
        <v>83</v>
      </c>
      <c r="C29" s="8">
        <v>1087425.8999999999</v>
      </c>
    </row>
    <row r="30" spans="1:3" s="4" customFormat="1" ht="25.5" x14ac:dyDescent="0.2">
      <c r="A30" s="20" t="s">
        <v>290</v>
      </c>
      <c r="B30" s="23" t="s">
        <v>152</v>
      </c>
      <c r="C30" s="8">
        <v>5122.8</v>
      </c>
    </row>
    <row r="31" spans="1:3" s="4" customFormat="1" ht="51" x14ac:dyDescent="0.2">
      <c r="A31" s="20" t="s">
        <v>291</v>
      </c>
      <c r="B31" s="23" t="s">
        <v>153</v>
      </c>
      <c r="C31" s="8">
        <v>2531420.7000000002</v>
      </c>
    </row>
    <row r="32" spans="1:3" s="4" customFormat="1" ht="63.75" x14ac:dyDescent="0.2">
      <c r="A32" s="20" t="s">
        <v>292</v>
      </c>
      <c r="B32" s="23" t="s">
        <v>154</v>
      </c>
      <c r="C32" s="8">
        <v>38641</v>
      </c>
    </row>
    <row r="33" spans="1:3" s="4" customFormat="1" ht="51" x14ac:dyDescent="0.2">
      <c r="A33" s="20" t="s">
        <v>293</v>
      </c>
      <c r="B33" s="23" t="s">
        <v>155</v>
      </c>
      <c r="C33" s="8">
        <v>5209741.5</v>
      </c>
    </row>
    <row r="34" spans="1:3" s="4" customFormat="1" ht="51" x14ac:dyDescent="0.2">
      <c r="A34" s="20" t="s">
        <v>294</v>
      </c>
      <c r="B34" s="23" t="s">
        <v>156</v>
      </c>
      <c r="C34" s="8">
        <v>-374937.1</v>
      </c>
    </row>
    <row r="35" spans="1:3" s="4" customFormat="1" ht="25.5" x14ac:dyDescent="0.2">
      <c r="A35" s="20" t="s">
        <v>545</v>
      </c>
      <c r="B35" s="36" t="s">
        <v>544</v>
      </c>
      <c r="C35" s="8">
        <v>688</v>
      </c>
    </row>
    <row r="36" spans="1:3" s="4" customFormat="1" x14ac:dyDescent="0.2">
      <c r="A36" s="19" t="s">
        <v>295</v>
      </c>
      <c r="B36" s="18" t="s">
        <v>82</v>
      </c>
      <c r="C36" s="7">
        <f t="shared" ref="C36" si="5">C37+C45</f>
        <v>6617079.8629699992</v>
      </c>
    </row>
    <row r="37" spans="1:3" s="4" customFormat="1" ht="25.5" x14ac:dyDescent="0.2">
      <c r="A37" s="20" t="s">
        <v>296</v>
      </c>
      <c r="B37" s="11" t="s">
        <v>193</v>
      </c>
      <c r="C37" s="7">
        <f t="shared" ref="C37" si="6">C38+C41+C44</f>
        <v>6617076.5629699994</v>
      </c>
    </row>
    <row r="38" spans="1:3" s="4" customFormat="1" ht="27" customHeight="1" x14ac:dyDescent="0.2">
      <c r="A38" s="19" t="s">
        <v>297</v>
      </c>
      <c r="B38" s="10" t="s">
        <v>194</v>
      </c>
      <c r="C38" s="8">
        <f t="shared" ref="C38" si="7">C39+C40</f>
        <v>4516491.5629700003</v>
      </c>
    </row>
    <row r="39" spans="1:3" s="4" customFormat="1" ht="27.75" customHeight="1" x14ac:dyDescent="0.2">
      <c r="A39" s="20" t="s">
        <v>298</v>
      </c>
      <c r="B39" s="23" t="s">
        <v>194</v>
      </c>
      <c r="C39" s="8">
        <v>4516555.9000000004</v>
      </c>
    </row>
    <row r="40" spans="1:3" s="4" customFormat="1" ht="40.5" customHeight="1" x14ac:dyDescent="0.2">
      <c r="A40" s="20" t="s">
        <v>299</v>
      </c>
      <c r="B40" s="23" t="s">
        <v>71</v>
      </c>
      <c r="C40" s="8">
        <v>-64.337029999999999</v>
      </c>
    </row>
    <row r="41" spans="1:3" s="4" customFormat="1" ht="27.75" customHeight="1" x14ac:dyDescent="0.2">
      <c r="A41" s="20" t="s">
        <v>300</v>
      </c>
      <c r="B41" s="10" t="s">
        <v>70</v>
      </c>
      <c r="C41" s="8">
        <f t="shared" ref="C41" si="8">C42+C43</f>
        <v>1686729.4</v>
      </c>
    </row>
    <row r="42" spans="1:3" s="4" customFormat="1" ht="27.75" customHeight="1" x14ac:dyDescent="0.2">
      <c r="A42" s="20" t="s">
        <v>301</v>
      </c>
      <c r="B42" s="23" t="s">
        <v>70</v>
      </c>
      <c r="C42" s="8">
        <v>1686638.4</v>
      </c>
    </row>
    <row r="43" spans="1:3" s="4" customFormat="1" ht="40.5" customHeight="1" x14ac:dyDescent="0.2">
      <c r="A43" s="20" t="s">
        <v>302</v>
      </c>
      <c r="B43" s="23" t="s">
        <v>69</v>
      </c>
      <c r="C43" s="8">
        <v>91</v>
      </c>
    </row>
    <row r="44" spans="1:3" s="4" customFormat="1" ht="27" customHeight="1" x14ac:dyDescent="0.2">
      <c r="A44" s="20" t="s">
        <v>303</v>
      </c>
      <c r="B44" s="23" t="s">
        <v>68</v>
      </c>
      <c r="C44" s="8">
        <v>413855.6</v>
      </c>
    </row>
    <row r="45" spans="1:3" s="4" customFormat="1" x14ac:dyDescent="0.2">
      <c r="A45" s="20" t="s">
        <v>304</v>
      </c>
      <c r="B45" s="11" t="s">
        <v>84</v>
      </c>
      <c r="C45" s="7">
        <f t="shared" ref="C45" si="9">C46</f>
        <v>3.3</v>
      </c>
    </row>
    <row r="46" spans="1:3" s="4" customFormat="1" ht="25.5" x14ac:dyDescent="0.2">
      <c r="A46" s="20" t="s">
        <v>305</v>
      </c>
      <c r="B46" s="23" t="s">
        <v>67</v>
      </c>
      <c r="C46" s="8">
        <v>3.3</v>
      </c>
    </row>
    <row r="47" spans="1:3" s="4" customFormat="1" ht="12.75" customHeight="1" x14ac:dyDescent="0.2">
      <c r="A47" s="17" t="s">
        <v>306</v>
      </c>
      <c r="B47" s="24" t="s">
        <v>85</v>
      </c>
      <c r="C47" s="7">
        <f>C48+C51+C54</f>
        <v>12208281.5</v>
      </c>
    </row>
    <row r="48" spans="1:3" s="4" customFormat="1" ht="12.75" customHeight="1" x14ac:dyDescent="0.2">
      <c r="A48" s="20" t="s">
        <v>307</v>
      </c>
      <c r="B48" s="11" t="s">
        <v>86</v>
      </c>
      <c r="C48" s="7">
        <f t="shared" ref="C48" si="10">C49+C50</f>
        <v>10126553.4</v>
      </c>
    </row>
    <row r="49" spans="1:3" s="4" customFormat="1" ht="25.5" x14ac:dyDescent="0.2">
      <c r="A49" s="20" t="s">
        <v>308</v>
      </c>
      <c r="B49" s="23" t="s">
        <v>66</v>
      </c>
      <c r="C49" s="8">
        <v>9913392.5</v>
      </c>
    </row>
    <row r="50" spans="1:3" s="4" customFormat="1" ht="25.5" x14ac:dyDescent="0.2">
      <c r="A50" s="20" t="s">
        <v>309</v>
      </c>
      <c r="B50" s="23" t="s">
        <v>65</v>
      </c>
      <c r="C50" s="8">
        <v>213160.9</v>
      </c>
    </row>
    <row r="51" spans="1:3" s="4" customFormat="1" x14ac:dyDescent="0.2">
      <c r="A51" s="20" t="s">
        <v>310</v>
      </c>
      <c r="B51" s="11" t="s">
        <v>87</v>
      </c>
      <c r="C51" s="7">
        <f t="shared" ref="C51" si="11">C52+C53</f>
        <v>2076133.7</v>
      </c>
    </row>
    <row r="52" spans="1:3" s="4" customFormat="1" ht="12.75" customHeight="1" x14ac:dyDescent="0.2">
      <c r="A52" s="20" t="s">
        <v>311</v>
      </c>
      <c r="B52" s="23" t="s">
        <v>64</v>
      </c>
      <c r="C52" s="8">
        <v>426801.7</v>
      </c>
    </row>
    <row r="53" spans="1:3" s="4" customFormat="1" ht="12.75" customHeight="1" x14ac:dyDescent="0.2">
      <c r="A53" s="20" t="s">
        <v>312</v>
      </c>
      <c r="B53" s="23" t="s">
        <v>63</v>
      </c>
      <c r="C53" s="8">
        <v>1649332</v>
      </c>
    </row>
    <row r="54" spans="1:3" s="4" customFormat="1" ht="12.75" customHeight="1" x14ac:dyDescent="0.2">
      <c r="A54" s="20" t="s">
        <v>313</v>
      </c>
      <c r="B54" s="25" t="s">
        <v>62</v>
      </c>
      <c r="C54" s="7">
        <v>5594.4</v>
      </c>
    </row>
    <row r="55" spans="1:3" s="4" customFormat="1" ht="25.5" x14ac:dyDescent="0.2">
      <c r="A55" s="19" t="s">
        <v>314</v>
      </c>
      <c r="B55" s="18" t="s">
        <v>88</v>
      </c>
      <c r="C55" s="7">
        <f t="shared" ref="C55" si="12">C56+C60</f>
        <v>392088.9</v>
      </c>
    </row>
    <row r="56" spans="1:3" s="4" customFormat="1" x14ac:dyDescent="0.2">
      <c r="A56" s="20" t="s">
        <v>315</v>
      </c>
      <c r="B56" s="11" t="s">
        <v>89</v>
      </c>
      <c r="C56" s="7">
        <f t="shared" ref="C56" si="13">C57+C58+C59</f>
        <v>387788.5</v>
      </c>
    </row>
    <row r="57" spans="1:3" s="4" customFormat="1" x14ac:dyDescent="0.2">
      <c r="A57" s="20" t="s">
        <v>316</v>
      </c>
      <c r="B57" s="23" t="s">
        <v>61</v>
      </c>
      <c r="C57" s="8">
        <v>104835.7</v>
      </c>
    </row>
    <row r="58" spans="1:3" s="4" customFormat="1" ht="25.5" x14ac:dyDescent="0.2">
      <c r="A58" s="20" t="s">
        <v>317</v>
      </c>
      <c r="B58" s="23" t="s">
        <v>60</v>
      </c>
      <c r="C58" s="8">
        <v>41727.4</v>
      </c>
    </row>
    <row r="59" spans="1:3" s="4" customFormat="1" x14ac:dyDescent="0.2">
      <c r="A59" s="20" t="s">
        <v>318</v>
      </c>
      <c r="B59" s="23" t="s">
        <v>59</v>
      </c>
      <c r="C59" s="8">
        <v>241225.4</v>
      </c>
    </row>
    <row r="60" spans="1:3" s="4" customFormat="1" ht="25.5" x14ac:dyDescent="0.2">
      <c r="A60" s="20" t="s">
        <v>319</v>
      </c>
      <c r="B60" s="11" t="s">
        <v>90</v>
      </c>
      <c r="C60" s="7">
        <f t="shared" ref="C60" si="14">SUM(C61:C62)</f>
        <v>4300.3999999999996</v>
      </c>
    </row>
    <row r="61" spans="1:3" s="4" customFormat="1" ht="12.75" customHeight="1" x14ac:dyDescent="0.2">
      <c r="A61" s="20" t="s">
        <v>320</v>
      </c>
      <c r="B61" s="23" t="s">
        <v>58</v>
      </c>
      <c r="C61" s="8">
        <v>3672.1</v>
      </c>
    </row>
    <row r="62" spans="1:3" s="4" customFormat="1" ht="26.25" customHeight="1" x14ac:dyDescent="0.2">
      <c r="A62" s="16" t="s">
        <v>321</v>
      </c>
      <c r="B62" s="23" t="s">
        <v>57</v>
      </c>
      <c r="C62" s="8">
        <v>628.29999999999995</v>
      </c>
    </row>
    <row r="63" spans="1:3" s="4" customFormat="1" ht="12.75" customHeight="1" x14ac:dyDescent="0.2">
      <c r="A63" s="19" t="s">
        <v>322</v>
      </c>
      <c r="B63" s="18" t="s">
        <v>91</v>
      </c>
      <c r="C63" s="7">
        <f t="shared" ref="C63" si="15">C64+C66</f>
        <v>285161.2</v>
      </c>
    </row>
    <row r="64" spans="1:3" s="4" customFormat="1" ht="51" x14ac:dyDescent="0.2">
      <c r="A64" s="19" t="s">
        <v>323</v>
      </c>
      <c r="B64" s="18" t="s">
        <v>215</v>
      </c>
      <c r="C64" s="7">
        <f t="shared" ref="C64" si="16">C65</f>
        <v>1646</v>
      </c>
    </row>
    <row r="65" spans="1:3" s="4" customFormat="1" ht="51" x14ac:dyDescent="0.2">
      <c r="A65" s="19" t="s">
        <v>324</v>
      </c>
      <c r="B65" s="12" t="s">
        <v>215</v>
      </c>
      <c r="C65" s="8">
        <v>1646</v>
      </c>
    </row>
    <row r="66" spans="1:3" s="4" customFormat="1" ht="25.5" x14ac:dyDescent="0.2">
      <c r="A66" s="20" t="s">
        <v>325</v>
      </c>
      <c r="B66" s="18" t="s">
        <v>92</v>
      </c>
      <c r="C66" s="7">
        <f>C67+C68+C69+C70+C71+C72+C73+C74+C76+C78+C79+C80+C81+C82</f>
        <v>283515.2</v>
      </c>
    </row>
    <row r="67" spans="1:3" s="4" customFormat="1" ht="63.75" x14ac:dyDescent="0.2">
      <c r="A67" s="20" t="s">
        <v>326</v>
      </c>
      <c r="B67" s="12" t="s">
        <v>216</v>
      </c>
      <c r="C67" s="8">
        <v>2506.6999999999998</v>
      </c>
    </row>
    <row r="68" spans="1:3" s="4" customFormat="1" ht="38.25" x14ac:dyDescent="0.2">
      <c r="A68" s="20" t="s">
        <v>327</v>
      </c>
      <c r="B68" s="12" t="s">
        <v>217</v>
      </c>
      <c r="C68" s="8">
        <v>177725.9</v>
      </c>
    </row>
    <row r="69" spans="1:3" s="4" customFormat="1" ht="42" customHeight="1" x14ac:dyDescent="0.2">
      <c r="A69" s="20" t="s">
        <v>328</v>
      </c>
      <c r="B69" s="12" t="s">
        <v>93</v>
      </c>
      <c r="C69" s="8">
        <v>61474.2</v>
      </c>
    </row>
    <row r="70" spans="1:3" s="4" customFormat="1" ht="25.5" x14ac:dyDescent="0.2">
      <c r="A70" s="20" t="s">
        <v>329</v>
      </c>
      <c r="B70" s="23" t="s">
        <v>218</v>
      </c>
      <c r="C70" s="8">
        <v>3440.9</v>
      </c>
    </row>
    <row r="71" spans="1:3" s="4" customFormat="1" ht="54.75" customHeight="1" x14ac:dyDescent="0.2">
      <c r="A71" s="20" t="s">
        <v>330</v>
      </c>
      <c r="B71" s="23" t="s">
        <v>56</v>
      </c>
      <c r="C71" s="8">
        <v>572.20000000000005</v>
      </c>
    </row>
    <row r="72" spans="1:3" s="4" customFormat="1" ht="25.5" x14ac:dyDescent="0.2">
      <c r="A72" s="20" t="s">
        <v>331</v>
      </c>
      <c r="B72" s="23" t="s">
        <v>191</v>
      </c>
      <c r="C72" s="8">
        <v>11.5</v>
      </c>
    </row>
    <row r="73" spans="1:3" s="4" customFormat="1" ht="66" customHeight="1" x14ac:dyDescent="0.2">
      <c r="A73" s="20" t="s">
        <v>332</v>
      </c>
      <c r="B73" s="23" t="s">
        <v>55</v>
      </c>
      <c r="C73" s="8">
        <v>327</v>
      </c>
    </row>
    <row r="74" spans="1:3" s="4" customFormat="1" ht="52.5" customHeight="1" x14ac:dyDescent="0.2">
      <c r="A74" s="20" t="s">
        <v>333</v>
      </c>
      <c r="B74" s="10" t="s">
        <v>94</v>
      </c>
      <c r="C74" s="8">
        <f t="shared" ref="C74" si="17">C75</f>
        <v>26457.8</v>
      </c>
    </row>
    <row r="75" spans="1:3" s="4" customFormat="1" ht="129.75" customHeight="1" x14ac:dyDescent="0.2">
      <c r="A75" s="20" t="s">
        <v>334</v>
      </c>
      <c r="B75" s="23" t="s">
        <v>229</v>
      </c>
      <c r="C75" s="8">
        <v>26457.8</v>
      </c>
    </row>
    <row r="76" spans="1:3" s="4" customFormat="1" ht="53.25" customHeight="1" x14ac:dyDescent="0.2">
      <c r="A76" s="19" t="s">
        <v>335</v>
      </c>
      <c r="B76" s="12" t="s">
        <v>95</v>
      </c>
      <c r="C76" s="8">
        <f t="shared" ref="C76" si="18">C77</f>
        <v>4910</v>
      </c>
    </row>
    <row r="77" spans="1:3" s="4" customFormat="1" ht="76.5" x14ac:dyDescent="0.2">
      <c r="A77" s="20" t="s">
        <v>336</v>
      </c>
      <c r="B77" s="23" t="s">
        <v>146</v>
      </c>
      <c r="C77" s="8">
        <v>4910</v>
      </c>
    </row>
    <row r="78" spans="1:3" s="4" customFormat="1" ht="39.75" customHeight="1" x14ac:dyDescent="0.2">
      <c r="A78" s="20" t="s">
        <v>337</v>
      </c>
      <c r="B78" s="10" t="s">
        <v>54</v>
      </c>
      <c r="C78" s="8">
        <v>2943.3</v>
      </c>
    </row>
    <row r="79" spans="1:3" s="4" customFormat="1" ht="25.5" x14ac:dyDescent="0.2">
      <c r="A79" s="20" t="s">
        <v>338</v>
      </c>
      <c r="B79" s="23" t="s">
        <v>157</v>
      </c>
      <c r="C79" s="8">
        <v>165</v>
      </c>
    </row>
    <row r="80" spans="1:3" s="4" customFormat="1" ht="51" customHeight="1" x14ac:dyDescent="0.2">
      <c r="A80" s="20" t="s">
        <v>548</v>
      </c>
      <c r="B80" s="36" t="s">
        <v>546</v>
      </c>
      <c r="C80" s="8">
        <v>700.7</v>
      </c>
    </row>
    <row r="81" spans="1:3" s="4" customFormat="1" ht="63.75" x14ac:dyDescent="0.2">
      <c r="A81" s="20" t="s">
        <v>549</v>
      </c>
      <c r="B81" s="36" t="s">
        <v>547</v>
      </c>
      <c r="C81" s="8">
        <v>595</v>
      </c>
    </row>
    <row r="82" spans="1:3" s="4" customFormat="1" ht="51" x14ac:dyDescent="0.2">
      <c r="A82" s="20" t="s">
        <v>339</v>
      </c>
      <c r="B82" s="23" t="s">
        <v>219</v>
      </c>
      <c r="C82" s="8">
        <v>1685</v>
      </c>
    </row>
    <row r="83" spans="1:3" s="4" customFormat="1" ht="25.5" x14ac:dyDescent="0.2">
      <c r="A83" s="19" t="s">
        <v>340</v>
      </c>
      <c r="B83" s="18" t="s">
        <v>96</v>
      </c>
      <c r="C83" s="7">
        <f>C84+C87+C93+C98+C101</f>
        <v>3444.5999999999995</v>
      </c>
    </row>
    <row r="84" spans="1:3" s="4" customFormat="1" ht="25.5" x14ac:dyDescent="0.2">
      <c r="A84" s="20" t="s">
        <v>341</v>
      </c>
      <c r="B84" s="18" t="s">
        <v>97</v>
      </c>
      <c r="C84" s="7">
        <f t="shared" ref="C84" si="19">C85+C86</f>
        <v>181.70000000000002</v>
      </c>
    </row>
    <row r="85" spans="1:3" s="4" customFormat="1" ht="27" customHeight="1" x14ac:dyDescent="0.2">
      <c r="A85" s="20" t="s">
        <v>342</v>
      </c>
      <c r="B85" s="23" t="s">
        <v>53</v>
      </c>
      <c r="C85" s="8">
        <v>146.30000000000001</v>
      </c>
    </row>
    <row r="86" spans="1:3" s="4" customFormat="1" ht="40.5" customHeight="1" x14ac:dyDescent="0.2">
      <c r="A86" s="20" t="s">
        <v>343</v>
      </c>
      <c r="B86" s="23" t="s">
        <v>52</v>
      </c>
      <c r="C86" s="8">
        <v>35.4</v>
      </c>
    </row>
    <row r="87" spans="1:3" s="4" customFormat="1" x14ac:dyDescent="0.2">
      <c r="A87" s="20" t="s">
        <v>344</v>
      </c>
      <c r="B87" s="18" t="s">
        <v>98</v>
      </c>
      <c r="C87" s="7">
        <f>C88+C91</f>
        <v>35.9</v>
      </c>
    </row>
    <row r="88" spans="1:3" s="4" customFormat="1" x14ac:dyDescent="0.2">
      <c r="A88" s="26" t="s">
        <v>345</v>
      </c>
      <c r="B88" s="27" t="s">
        <v>147</v>
      </c>
      <c r="C88" s="8">
        <f>C89+C90</f>
        <v>4.9000000000000004</v>
      </c>
    </row>
    <row r="89" spans="1:3" s="4" customFormat="1" ht="12.75" customHeight="1" x14ac:dyDescent="0.2">
      <c r="A89" s="20" t="s">
        <v>346</v>
      </c>
      <c r="B89" s="23" t="s">
        <v>51</v>
      </c>
      <c r="C89" s="8">
        <v>4.7</v>
      </c>
    </row>
    <row r="90" spans="1:3" s="4" customFormat="1" ht="12.75" customHeight="1" x14ac:dyDescent="0.2">
      <c r="A90" s="20" t="s">
        <v>347</v>
      </c>
      <c r="B90" s="23" t="s">
        <v>212</v>
      </c>
      <c r="C90" s="8">
        <v>0.2</v>
      </c>
    </row>
    <row r="91" spans="1:3" s="4" customFormat="1" ht="14.25" customHeight="1" x14ac:dyDescent="0.2">
      <c r="A91" s="26" t="s">
        <v>348</v>
      </c>
      <c r="B91" s="27" t="s">
        <v>148</v>
      </c>
      <c r="C91" s="8">
        <f t="shared" ref="C91" si="20">C92</f>
        <v>31</v>
      </c>
    </row>
    <row r="92" spans="1:3" s="4" customFormat="1" ht="52.5" customHeight="1" x14ac:dyDescent="0.2">
      <c r="A92" s="19" t="s">
        <v>349</v>
      </c>
      <c r="B92" s="23" t="s">
        <v>50</v>
      </c>
      <c r="C92" s="8">
        <v>31</v>
      </c>
    </row>
    <row r="93" spans="1:3" s="4" customFormat="1" ht="12.75" customHeight="1" x14ac:dyDescent="0.2">
      <c r="A93" s="20" t="s">
        <v>350</v>
      </c>
      <c r="B93" s="11" t="s">
        <v>99</v>
      </c>
      <c r="C93" s="7">
        <f t="shared" ref="C93" si="21">SUM(C94:C97)</f>
        <v>2931.7999999999997</v>
      </c>
    </row>
    <row r="94" spans="1:3" s="4" customFormat="1" ht="12.75" customHeight="1" x14ac:dyDescent="0.2">
      <c r="A94" s="20" t="s">
        <v>351</v>
      </c>
      <c r="B94" s="23" t="s">
        <v>49</v>
      </c>
      <c r="C94" s="8">
        <v>1741.1</v>
      </c>
    </row>
    <row r="95" spans="1:3" s="4" customFormat="1" ht="25.5" x14ac:dyDescent="0.2">
      <c r="A95" s="20" t="s">
        <v>352</v>
      </c>
      <c r="B95" s="23" t="s">
        <v>48</v>
      </c>
      <c r="C95" s="8">
        <v>16.5</v>
      </c>
    </row>
    <row r="96" spans="1:3" s="4" customFormat="1" ht="12.75" customHeight="1" x14ac:dyDescent="0.2">
      <c r="A96" s="20" t="s">
        <v>353</v>
      </c>
      <c r="B96" s="23" t="s">
        <v>47</v>
      </c>
      <c r="C96" s="8">
        <v>1173</v>
      </c>
    </row>
    <row r="97" spans="1:3" s="4" customFormat="1" ht="14.25" customHeight="1" x14ac:dyDescent="0.2">
      <c r="A97" s="26" t="s">
        <v>354</v>
      </c>
      <c r="B97" s="37" t="s">
        <v>46</v>
      </c>
      <c r="C97" s="38">
        <v>1.2</v>
      </c>
    </row>
    <row r="98" spans="1:3" s="4" customFormat="1" ht="25.5" x14ac:dyDescent="0.2">
      <c r="A98" s="20" t="s">
        <v>355</v>
      </c>
      <c r="B98" s="11" t="s">
        <v>100</v>
      </c>
      <c r="C98" s="7">
        <f>SUM(C99:C100)</f>
        <v>78.2</v>
      </c>
    </row>
    <row r="99" spans="1:3" s="4" customFormat="1" ht="12.75" customHeight="1" x14ac:dyDescent="0.2">
      <c r="A99" s="20" t="s">
        <v>356</v>
      </c>
      <c r="B99" s="23" t="s">
        <v>45</v>
      </c>
      <c r="C99" s="8">
        <v>75.8</v>
      </c>
    </row>
    <row r="100" spans="1:3" s="4" customFormat="1" ht="12.75" customHeight="1" x14ac:dyDescent="0.2">
      <c r="A100" s="20" t="s">
        <v>357</v>
      </c>
      <c r="B100" s="23" t="s">
        <v>44</v>
      </c>
      <c r="C100" s="8">
        <v>2.4</v>
      </c>
    </row>
    <row r="101" spans="1:3" s="4" customFormat="1" ht="25.5" x14ac:dyDescent="0.2">
      <c r="A101" s="20" t="s">
        <v>358</v>
      </c>
      <c r="B101" s="11" t="s">
        <v>43</v>
      </c>
      <c r="C101" s="7">
        <f t="shared" ref="C101" si="22">SUM(C102:C103)</f>
        <v>217</v>
      </c>
    </row>
    <row r="102" spans="1:3" s="4" customFormat="1" ht="25.5" x14ac:dyDescent="0.2">
      <c r="A102" s="16" t="s">
        <v>359</v>
      </c>
      <c r="B102" s="23" t="s">
        <v>43</v>
      </c>
      <c r="C102" s="8">
        <v>215.7</v>
      </c>
    </row>
    <row r="103" spans="1:3" s="4" customFormat="1" ht="39" customHeight="1" x14ac:dyDescent="0.2">
      <c r="A103" s="16" t="s">
        <v>360</v>
      </c>
      <c r="B103" s="23" t="s">
        <v>42</v>
      </c>
      <c r="C103" s="8">
        <v>1.3</v>
      </c>
    </row>
    <row r="104" spans="1:3" s="4" customFormat="1" ht="25.5" customHeight="1" x14ac:dyDescent="0.2">
      <c r="A104" s="19" t="s">
        <v>361</v>
      </c>
      <c r="B104" s="18" t="s">
        <v>101</v>
      </c>
      <c r="C104" s="7">
        <f>C105+C107+C109+C114+C117</f>
        <v>171868.3</v>
      </c>
    </row>
    <row r="105" spans="1:3" s="4" customFormat="1" ht="54.75" customHeight="1" x14ac:dyDescent="0.2">
      <c r="A105" s="20" t="s">
        <v>362</v>
      </c>
      <c r="B105" s="11" t="s">
        <v>102</v>
      </c>
      <c r="C105" s="7">
        <f t="shared" ref="C105" si="23">C106</f>
        <v>1274.5999999999999</v>
      </c>
    </row>
    <row r="106" spans="1:3" s="4" customFormat="1" ht="39" customHeight="1" x14ac:dyDescent="0.2">
      <c r="A106" s="20" t="s">
        <v>363</v>
      </c>
      <c r="B106" s="23" t="s">
        <v>41</v>
      </c>
      <c r="C106" s="8">
        <v>1274.5999999999999</v>
      </c>
    </row>
    <row r="107" spans="1:3" s="4" customFormat="1" ht="27" customHeight="1" x14ac:dyDescent="0.2">
      <c r="A107" s="20" t="s">
        <v>364</v>
      </c>
      <c r="B107" s="18" t="s">
        <v>103</v>
      </c>
      <c r="C107" s="7">
        <f t="shared" ref="C107" si="24">C108</f>
        <v>1531.5</v>
      </c>
    </row>
    <row r="108" spans="1:3" s="4" customFormat="1" ht="25.5" x14ac:dyDescent="0.2">
      <c r="A108" s="20" t="s">
        <v>365</v>
      </c>
      <c r="B108" s="23" t="s">
        <v>40</v>
      </c>
      <c r="C108" s="8">
        <v>1531.5</v>
      </c>
    </row>
    <row r="109" spans="1:3" s="4" customFormat="1" ht="67.5" customHeight="1" x14ac:dyDescent="0.2">
      <c r="A109" s="20" t="s">
        <v>366</v>
      </c>
      <c r="B109" s="11" t="s">
        <v>185</v>
      </c>
      <c r="C109" s="7">
        <f t="shared" ref="C109" si="25">C110+C112</f>
        <v>157378.4</v>
      </c>
    </row>
    <row r="110" spans="1:3" s="4" customFormat="1" ht="63.75" x14ac:dyDescent="0.2">
      <c r="A110" s="20" t="s">
        <v>367</v>
      </c>
      <c r="B110" s="12" t="s">
        <v>104</v>
      </c>
      <c r="C110" s="8">
        <f t="shared" ref="C110" si="26">C111</f>
        <v>141102.9</v>
      </c>
    </row>
    <row r="111" spans="1:3" s="4" customFormat="1" ht="66" customHeight="1" x14ac:dyDescent="0.2">
      <c r="A111" s="20" t="s">
        <v>368</v>
      </c>
      <c r="B111" s="23" t="s">
        <v>39</v>
      </c>
      <c r="C111" s="8">
        <v>141102.9</v>
      </c>
    </row>
    <row r="112" spans="1:3" s="4" customFormat="1" ht="65.25" customHeight="1" x14ac:dyDescent="0.2">
      <c r="A112" s="20" t="s">
        <v>369</v>
      </c>
      <c r="B112" s="12" t="s">
        <v>105</v>
      </c>
      <c r="C112" s="8">
        <f t="shared" ref="C112" si="27">C113</f>
        <v>16275.5</v>
      </c>
    </row>
    <row r="113" spans="1:3" s="4" customFormat="1" ht="53.25" customHeight="1" x14ac:dyDescent="0.2">
      <c r="A113" s="20" t="s">
        <v>370</v>
      </c>
      <c r="B113" s="23" t="s">
        <v>38</v>
      </c>
      <c r="C113" s="8">
        <v>16275.5</v>
      </c>
    </row>
    <row r="114" spans="1:3" s="4" customFormat="1" ht="20.25" customHeight="1" x14ac:dyDescent="0.2">
      <c r="A114" s="26" t="s">
        <v>371</v>
      </c>
      <c r="B114" s="35" t="s">
        <v>106</v>
      </c>
      <c r="C114" s="34">
        <f t="shared" ref="C114" si="28">C115</f>
        <v>5905.4</v>
      </c>
    </row>
    <row r="115" spans="1:3" s="4" customFormat="1" ht="40.5" customHeight="1" x14ac:dyDescent="0.2">
      <c r="A115" s="20" t="s">
        <v>372</v>
      </c>
      <c r="B115" s="12" t="s">
        <v>107</v>
      </c>
      <c r="C115" s="8">
        <f t="shared" ref="C115" si="29">C116</f>
        <v>5905.4</v>
      </c>
    </row>
    <row r="116" spans="1:3" s="4" customFormat="1" ht="40.5" customHeight="1" x14ac:dyDescent="0.2">
      <c r="A116" s="20" t="s">
        <v>373</v>
      </c>
      <c r="B116" s="10" t="s">
        <v>186</v>
      </c>
      <c r="C116" s="8">
        <v>5905.4</v>
      </c>
    </row>
    <row r="117" spans="1:3" s="4" customFormat="1" ht="66.75" customHeight="1" x14ac:dyDescent="0.2">
      <c r="A117" s="20" t="s">
        <v>374</v>
      </c>
      <c r="B117" s="11" t="s">
        <v>108</v>
      </c>
      <c r="C117" s="7">
        <f t="shared" ref="C117" si="30">C118</f>
        <v>5778.4</v>
      </c>
    </row>
    <row r="118" spans="1:3" s="4" customFormat="1" ht="25.5" customHeight="1" x14ac:dyDescent="0.2">
      <c r="A118" s="20" t="s">
        <v>375</v>
      </c>
      <c r="B118" s="12" t="s">
        <v>109</v>
      </c>
      <c r="C118" s="8">
        <f t="shared" ref="C118" si="31">C119</f>
        <v>5778.4</v>
      </c>
    </row>
    <row r="119" spans="1:3" s="4" customFormat="1" ht="27.75" customHeight="1" x14ac:dyDescent="0.2">
      <c r="A119" s="20" t="s">
        <v>376</v>
      </c>
      <c r="B119" s="12" t="s">
        <v>187</v>
      </c>
      <c r="C119" s="8">
        <v>5778.4</v>
      </c>
    </row>
    <row r="120" spans="1:3" s="4" customFormat="1" x14ac:dyDescent="0.2">
      <c r="A120" s="19" t="s">
        <v>377</v>
      </c>
      <c r="B120" s="18" t="s">
        <v>110</v>
      </c>
      <c r="C120" s="7">
        <f>C121+C127+C135</f>
        <v>132722.1</v>
      </c>
    </row>
    <row r="121" spans="1:3" s="4" customFormat="1" x14ac:dyDescent="0.2">
      <c r="A121" s="20" t="s">
        <v>378</v>
      </c>
      <c r="B121" s="11" t="s">
        <v>111</v>
      </c>
      <c r="C121" s="7">
        <f>SUM(C122:C126)</f>
        <v>63458.3</v>
      </c>
    </row>
    <row r="122" spans="1:3" s="4" customFormat="1" ht="25.5" x14ac:dyDescent="0.2">
      <c r="A122" s="20" t="s">
        <v>379</v>
      </c>
      <c r="B122" s="23" t="s">
        <v>37</v>
      </c>
      <c r="C122" s="8">
        <v>10913.5</v>
      </c>
    </row>
    <row r="123" spans="1:3" s="4" customFormat="1" ht="25.5" x14ac:dyDescent="0.2">
      <c r="A123" s="20" t="s">
        <v>380</v>
      </c>
      <c r="B123" s="23" t="s">
        <v>36</v>
      </c>
      <c r="C123" s="8">
        <v>617.20000000000005</v>
      </c>
    </row>
    <row r="124" spans="1:3" s="4" customFormat="1" ht="12.75" customHeight="1" x14ac:dyDescent="0.2">
      <c r="A124" s="20" t="s">
        <v>381</v>
      </c>
      <c r="B124" s="23" t="s">
        <v>35</v>
      </c>
      <c r="C124" s="8">
        <v>16429</v>
      </c>
    </row>
    <row r="125" spans="1:3" s="4" customFormat="1" ht="12.75" customHeight="1" x14ac:dyDescent="0.2">
      <c r="A125" s="20" t="s">
        <v>382</v>
      </c>
      <c r="B125" s="23" t="s">
        <v>34</v>
      </c>
      <c r="C125" s="8">
        <v>43258.9</v>
      </c>
    </row>
    <row r="126" spans="1:3" s="4" customFormat="1" ht="27.75" customHeight="1" x14ac:dyDescent="0.2">
      <c r="A126" s="20" t="s">
        <v>383</v>
      </c>
      <c r="B126" s="23" t="s">
        <v>158</v>
      </c>
      <c r="C126" s="8">
        <v>-7760.3</v>
      </c>
    </row>
    <row r="127" spans="1:3" s="4" customFormat="1" ht="12.75" customHeight="1" x14ac:dyDescent="0.2">
      <c r="A127" s="20" t="s">
        <v>384</v>
      </c>
      <c r="B127" s="11" t="s">
        <v>112</v>
      </c>
      <c r="C127" s="7">
        <f>C128+C130+C131+C133</f>
        <v>7667.2</v>
      </c>
    </row>
    <row r="128" spans="1:3" s="4" customFormat="1" ht="40.5" customHeight="1" x14ac:dyDescent="0.2">
      <c r="A128" s="20" t="s">
        <v>385</v>
      </c>
      <c r="B128" s="12" t="s">
        <v>159</v>
      </c>
      <c r="C128" s="8">
        <f t="shared" ref="C128" si="32">C129</f>
        <v>4963</v>
      </c>
    </row>
    <row r="129" spans="1:3" s="4" customFormat="1" ht="40.5" customHeight="1" x14ac:dyDescent="0.2">
      <c r="A129" s="20" t="s">
        <v>386</v>
      </c>
      <c r="B129" s="23" t="s">
        <v>160</v>
      </c>
      <c r="C129" s="8">
        <v>4963</v>
      </c>
    </row>
    <row r="130" spans="1:3" s="4" customFormat="1" ht="27.75" customHeight="1" x14ac:dyDescent="0.2">
      <c r="A130" s="20" t="s">
        <v>387</v>
      </c>
      <c r="B130" s="23" t="s">
        <v>161</v>
      </c>
      <c r="C130" s="8">
        <v>2059.1999999999998</v>
      </c>
    </row>
    <row r="131" spans="1:3" s="4" customFormat="1" ht="40.5" customHeight="1" x14ac:dyDescent="0.2">
      <c r="A131" s="20" t="s">
        <v>388</v>
      </c>
      <c r="B131" s="23" t="s">
        <v>113</v>
      </c>
      <c r="C131" s="8">
        <f t="shared" ref="C131" si="33">C132</f>
        <v>195</v>
      </c>
    </row>
    <row r="132" spans="1:3" s="4" customFormat="1" ht="51" x14ac:dyDescent="0.2">
      <c r="A132" s="20" t="s">
        <v>389</v>
      </c>
      <c r="B132" s="23" t="s">
        <v>33</v>
      </c>
      <c r="C132" s="8">
        <v>195</v>
      </c>
    </row>
    <row r="133" spans="1:3" s="4" customFormat="1" ht="29.25" customHeight="1" x14ac:dyDescent="0.2">
      <c r="A133" s="20" t="s">
        <v>390</v>
      </c>
      <c r="B133" s="12" t="s">
        <v>162</v>
      </c>
      <c r="C133" s="8">
        <f t="shared" ref="C133" si="34">C134</f>
        <v>450</v>
      </c>
    </row>
    <row r="134" spans="1:3" s="4" customFormat="1" ht="27.75" customHeight="1" x14ac:dyDescent="0.2">
      <c r="A134" s="20" t="s">
        <v>391</v>
      </c>
      <c r="B134" s="23" t="s">
        <v>163</v>
      </c>
      <c r="C134" s="8">
        <v>450</v>
      </c>
    </row>
    <row r="135" spans="1:3" s="4" customFormat="1" ht="12.75" customHeight="1" x14ac:dyDescent="0.2">
      <c r="A135" s="20" t="s">
        <v>392</v>
      </c>
      <c r="B135" s="11" t="s">
        <v>114</v>
      </c>
      <c r="C135" s="7">
        <f t="shared" ref="C135" si="35">C136</f>
        <v>61596.600000000006</v>
      </c>
    </row>
    <row r="136" spans="1:3" s="4" customFormat="1" ht="12.75" customHeight="1" x14ac:dyDescent="0.2">
      <c r="A136" s="20" t="s">
        <v>393</v>
      </c>
      <c r="B136" s="12" t="s">
        <v>115</v>
      </c>
      <c r="C136" s="8">
        <f t="shared" ref="C136" si="36">SUM(C137:C139)</f>
        <v>61596.600000000006</v>
      </c>
    </row>
    <row r="137" spans="1:3" s="4" customFormat="1" ht="40.5" customHeight="1" x14ac:dyDescent="0.2">
      <c r="A137" s="16" t="s">
        <v>394</v>
      </c>
      <c r="B137" s="23" t="s">
        <v>32</v>
      </c>
      <c r="C137" s="8">
        <v>10884.4</v>
      </c>
    </row>
    <row r="138" spans="1:3" s="4" customFormat="1" ht="27.75" customHeight="1" x14ac:dyDescent="0.2">
      <c r="A138" s="16" t="s">
        <v>395</v>
      </c>
      <c r="B138" s="23" t="s">
        <v>31</v>
      </c>
      <c r="C138" s="8">
        <v>34660.300000000003</v>
      </c>
    </row>
    <row r="139" spans="1:3" s="4" customFormat="1" ht="39.75" customHeight="1" x14ac:dyDescent="0.2">
      <c r="A139" s="16" t="s">
        <v>396</v>
      </c>
      <c r="B139" s="23" t="s">
        <v>30</v>
      </c>
      <c r="C139" s="8">
        <v>16051.9</v>
      </c>
    </row>
    <row r="140" spans="1:3" s="4" customFormat="1" ht="25.5" x14ac:dyDescent="0.2">
      <c r="A140" s="19" t="s">
        <v>397</v>
      </c>
      <c r="B140" s="18" t="s">
        <v>116</v>
      </c>
      <c r="C140" s="7">
        <f>C141+C148</f>
        <v>144244.1</v>
      </c>
    </row>
    <row r="141" spans="1:3" s="4" customFormat="1" x14ac:dyDescent="0.2">
      <c r="A141" s="20" t="s">
        <v>398</v>
      </c>
      <c r="B141" s="11" t="s">
        <v>117</v>
      </c>
      <c r="C141" s="7">
        <f t="shared" ref="C141" si="37">C142+C144+C146</f>
        <v>28680.1</v>
      </c>
    </row>
    <row r="142" spans="1:3" s="4" customFormat="1" ht="27.75" customHeight="1" x14ac:dyDescent="0.2">
      <c r="A142" s="20" t="s">
        <v>399</v>
      </c>
      <c r="B142" s="10" t="s">
        <v>164</v>
      </c>
      <c r="C142" s="8">
        <f t="shared" ref="C142" si="38">C143</f>
        <v>9.1</v>
      </c>
    </row>
    <row r="143" spans="1:3" s="4" customFormat="1" ht="67.5" customHeight="1" x14ac:dyDescent="0.2">
      <c r="A143" s="20" t="s">
        <v>400</v>
      </c>
      <c r="B143" s="12" t="s">
        <v>165</v>
      </c>
      <c r="C143" s="8">
        <v>9.1</v>
      </c>
    </row>
    <row r="144" spans="1:3" s="4" customFormat="1" ht="25.5" x14ac:dyDescent="0.2">
      <c r="A144" s="20" t="s">
        <v>401</v>
      </c>
      <c r="B144" s="12" t="s">
        <v>196</v>
      </c>
      <c r="C144" s="8">
        <f t="shared" ref="C144" si="39">C145</f>
        <v>42.5</v>
      </c>
    </row>
    <row r="145" spans="1:3" s="4" customFormat="1" ht="55.5" customHeight="1" x14ac:dyDescent="0.2">
      <c r="A145" s="20" t="s">
        <v>402</v>
      </c>
      <c r="B145" s="12" t="s">
        <v>197</v>
      </c>
      <c r="C145" s="8">
        <v>42.5</v>
      </c>
    </row>
    <row r="146" spans="1:3" s="4" customFormat="1" x14ac:dyDescent="0.2">
      <c r="A146" s="20" t="s">
        <v>403</v>
      </c>
      <c r="B146" s="10" t="s">
        <v>118</v>
      </c>
      <c r="C146" s="8">
        <v>28628.5</v>
      </c>
    </row>
    <row r="147" spans="1:3" s="4" customFormat="1" ht="27.75" customHeight="1" x14ac:dyDescent="0.2">
      <c r="A147" s="20" t="s">
        <v>404</v>
      </c>
      <c r="B147" s="23" t="s">
        <v>29</v>
      </c>
      <c r="C147" s="8">
        <v>1343.2</v>
      </c>
    </row>
    <row r="148" spans="1:3" s="4" customFormat="1" ht="12.75" customHeight="1" x14ac:dyDescent="0.2">
      <c r="A148" s="20" t="s">
        <v>406</v>
      </c>
      <c r="B148" s="11" t="s">
        <v>119</v>
      </c>
      <c r="C148" s="7">
        <f>C149+C151</f>
        <v>115564</v>
      </c>
    </row>
    <row r="149" spans="1:3" s="4" customFormat="1" ht="25.5" x14ac:dyDescent="0.2">
      <c r="A149" s="20" t="s">
        <v>407</v>
      </c>
      <c r="B149" s="12" t="s">
        <v>120</v>
      </c>
      <c r="C149" s="8">
        <f>C150</f>
        <v>2541.3000000000002</v>
      </c>
    </row>
    <row r="150" spans="1:3" s="4" customFormat="1" ht="25.5" x14ac:dyDescent="0.2">
      <c r="A150" s="20" t="s">
        <v>405</v>
      </c>
      <c r="B150" s="23" t="s">
        <v>28</v>
      </c>
      <c r="C150" s="8">
        <v>2541.3000000000002</v>
      </c>
    </row>
    <row r="151" spans="1:3" s="4" customFormat="1" x14ac:dyDescent="0.2">
      <c r="A151" s="20" t="s">
        <v>408</v>
      </c>
      <c r="B151" s="12" t="s">
        <v>121</v>
      </c>
      <c r="C151" s="8">
        <f>C152</f>
        <v>113022.7</v>
      </c>
    </row>
    <row r="152" spans="1:3" s="4" customFormat="1" ht="25.5" x14ac:dyDescent="0.2">
      <c r="A152" s="20" t="s">
        <v>409</v>
      </c>
      <c r="B152" s="23" t="s">
        <v>27</v>
      </c>
      <c r="C152" s="8">
        <v>113022.7</v>
      </c>
    </row>
    <row r="153" spans="1:3" s="4" customFormat="1" ht="27.75" customHeight="1" x14ac:dyDescent="0.2">
      <c r="A153" s="19" t="s">
        <v>410</v>
      </c>
      <c r="B153" s="18" t="s">
        <v>122</v>
      </c>
      <c r="C153" s="7">
        <f>C154+C159</f>
        <v>166709.6</v>
      </c>
    </row>
    <row r="154" spans="1:3" s="4" customFormat="1" ht="65.25" customHeight="1" x14ac:dyDescent="0.2">
      <c r="A154" s="20" t="s">
        <v>411</v>
      </c>
      <c r="B154" s="11" t="s">
        <v>188</v>
      </c>
      <c r="C154" s="7">
        <f>C155+C157</f>
        <v>115250.2</v>
      </c>
    </row>
    <row r="155" spans="1:3" s="4" customFormat="1" ht="75.75" customHeight="1" x14ac:dyDescent="0.2">
      <c r="A155" s="20" t="s">
        <v>435</v>
      </c>
      <c r="B155" s="12" t="s">
        <v>230</v>
      </c>
      <c r="C155" s="8">
        <f t="shared" ref="C155" si="40">C156</f>
        <v>115201</v>
      </c>
    </row>
    <row r="156" spans="1:3" s="4" customFormat="1" ht="77.25" customHeight="1" x14ac:dyDescent="0.2">
      <c r="A156" s="20" t="s">
        <v>412</v>
      </c>
      <c r="B156" s="23" t="s">
        <v>189</v>
      </c>
      <c r="C156" s="8">
        <v>115201</v>
      </c>
    </row>
    <row r="157" spans="1:3" s="4" customFormat="1" ht="81" customHeight="1" x14ac:dyDescent="0.2">
      <c r="A157" s="20" t="s">
        <v>413</v>
      </c>
      <c r="B157" s="23" t="s">
        <v>166</v>
      </c>
      <c r="C157" s="8">
        <f>C158</f>
        <v>49.2</v>
      </c>
    </row>
    <row r="158" spans="1:3" s="4" customFormat="1" ht="76.5" x14ac:dyDescent="0.2">
      <c r="A158" s="20" t="s">
        <v>414</v>
      </c>
      <c r="B158" s="23" t="s">
        <v>167</v>
      </c>
      <c r="C158" s="8">
        <v>49.2</v>
      </c>
    </row>
    <row r="159" spans="1:3" s="4" customFormat="1" ht="27.75" customHeight="1" x14ac:dyDescent="0.2">
      <c r="A159" s="20" t="s">
        <v>415</v>
      </c>
      <c r="B159" s="11" t="s">
        <v>190</v>
      </c>
      <c r="C159" s="7">
        <f t="shared" ref="C159" si="41">C160</f>
        <v>51459.4</v>
      </c>
    </row>
    <row r="160" spans="1:3" s="4" customFormat="1" ht="39.75" customHeight="1" x14ac:dyDescent="0.2">
      <c r="A160" s="20" t="s">
        <v>416</v>
      </c>
      <c r="B160" s="12" t="s">
        <v>123</v>
      </c>
      <c r="C160" s="8">
        <f t="shared" ref="C160" si="42">C161</f>
        <v>51459.4</v>
      </c>
    </row>
    <row r="161" spans="1:3" s="4" customFormat="1" ht="40.5" customHeight="1" x14ac:dyDescent="0.2">
      <c r="A161" s="20" t="s">
        <v>417</v>
      </c>
      <c r="B161" s="23" t="s">
        <v>26</v>
      </c>
      <c r="C161" s="8">
        <v>51459.4</v>
      </c>
    </row>
    <row r="162" spans="1:3" s="4" customFormat="1" x14ac:dyDescent="0.2">
      <c r="A162" s="19" t="s">
        <v>418</v>
      </c>
      <c r="B162" s="18" t="s">
        <v>124</v>
      </c>
      <c r="C162" s="7">
        <f t="shared" ref="C162" si="43">C163</f>
        <v>508.5</v>
      </c>
    </row>
    <row r="163" spans="1:3" s="4" customFormat="1" ht="27.75" customHeight="1" x14ac:dyDescent="0.2">
      <c r="A163" s="19" t="s">
        <v>419</v>
      </c>
      <c r="B163" s="18" t="s">
        <v>125</v>
      </c>
      <c r="C163" s="7">
        <f t="shared" ref="C163" si="44">C164</f>
        <v>508.5</v>
      </c>
    </row>
    <row r="164" spans="1:3" s="4" customFormat="1" ht="27" customHeight="1" x14ac:dyDescent="0.2">
      <c r="A164" s="19" t="s">
        <v>420</v>
      </c>
      <c r="B164" s="12" t="s">
        <v>25</v>
      </c>
      <c r="C164" s="8">
        <v>508.5</v>
      </c>
    </row>
    <row r="165" spans="1:3" s="4" customFormat="1" ht="12.75" customHeight="1" x14ac:dyDescent="0.2">
      <c r="A165" s="19" t="s">
        <v>421</v>
      </c>
      <c r="B165" s="18" t="s">
        <v>126</v>
      </c>
      <c r="C165" s="7">
        <f>C166+C168+C170+C172+C175+C178+C180+C182+C187+C189+C191+C193</f>
        <v>1242455.7</v>
      </c>
    </row>
    <row r="166" spans="1:3" s="4" customFormat="1" ht="66.75" customHeight="1" x14ac:dyDescent="0.2">
      <c r="A166" s="20" t="s">
        <v>422</v>
      </c>
      <c r="B166" s="18" t="s">
        <v>127</v>
      </c>
      <c r="C166" s="7">
        <f t="shared" ref="C166" si="45">C167</f>
        <v>5604.6</v>
      </c>
    </row>
    <row r="167" spans="1:3" s="4" customFormat="1" ht="67.5" customHeight="1" x14ac:dyDescent="0.2">
      <c r="A167" s="20" t="s">
        <v>423</v>
      </c>
      <c r="B167" s="23" t="s">
        <v>24</v>
      </c>
      <c r="C167" s="8">
        <v>5604.6</v>
      </c>
    </row>
    <row r="168" spans="1:3" s="4" customFormat="1" ht="27.75" customHeight="1" x14ac:dyDescent="0.2">
      <c r="A168" s="20" t="s">
        <v>424</v>
      </c>
      <c r="B168" s="11" t="s">
        <v>128</v>
      </c>
      <c r="C168" s="7">
        <f t="shared" ref="C168" si="46">C169</f>
        <v>836.3</v>
      </c>
    </row>
    <row r="169" spans="1:3" s="4" customFormat="1" ht="27.75" customHeight="1" x14ac:dyDescent="0.2">
      <c r="A169" s="16" t="s">
        <v>425</v>
      </c>
      <c r="B169" s="23" t="s">
        <v>23</v>
      </c>
      <c r="C169" s="8">
        <v>836.3</v>
      </c>
    </row>
    <row r="170" spans="1:3" s="4" customFormat="1" ht="40.5" customHeight="1" x14ac:dyDescent="0.2">
      <c r="A170" s="20" t="s">
        <v>426</v>
      </c>
      <c r="B170" s="18" t="s">
        <v>129</v>
      </c>
      <c r="C170" s="7">
        <f t="shared" ref="C170" si="47">C171</f>
        <v>183.1</v>
      </c>
    </row>
    <row r="171" spans="1:3" s="4" customFormat="1" ht="39.75" customHeight="1" x14ac:dyDescent="0.2">
      <c r="A171" s="20" t="s">
        <v>427</v>
      </c>
      <c r="B171" s="23" t="s">
        <v>22</v>
      </c>
      <c r="C171" s="8">
        <v>183.1</v>
      </c>
    </row>
    <row r="172" spans="1:3" s="4" customFormat="1" x14ac:dyDescent="0.2">
      <c r="A172" s="20" t="s">
        <v>428</v>
      </c>
      <c r="B172" s="18" t="s">
        <v>251</v>
      </c>
      <c r="C172" s="7">
        <f t="shared" ref="C172" si="48">C173</f>
        <v>416.1</v>
      </c>
    </row>
    <row r="173" spans="1:3" s="4" customFormat="1" ht="38.25" x14ac:dyDescent="0.2">
      <c r="A173" s="19" t="s">
        <v>429</v>
      </c>
      <c r="B173" s="12" t="s">
        <v>252</v>
      </c>
      <c r="C173" s="8">
        <f>C174</f>
        <v>416.1</v>
      </c>
    </row>
    <row r="174" spans="1:3" s="4" customFormat="1" ht="51" x14ac:dyDescent="0.2">
      <c r="A174" s="19" t="s">
        <v>430</v>
      </c>
      <c r="B174" s="12" t="s">
        <v>253</v>
      </c>
      <c r="C174" s="8">
        <v>416.1</v>
      </c>
    </row>
    <row r="175" spans="1:3" s="4" customFormat="1" ht="79.5" customHeight="1" x14ac:dyDescent="0.2">
      <c r="A175" s="19" t="s">
        <v>431</v>
      </c>
      <c r="B175" s="18" t="s">
        <v>255</v>
      </c>
      <c r="C175" s="7">
        <f t="shared" ref="C175" si="49">C176</f>
        <v>4.5999999999999996</v>
      </c>
    </row>
    <row r="176" spans="1:3" s="4" customFormat="1" ht="17.25" customHeight="1" x14ac:dyDescent="0.2">
      <c r="A176" s="32" t="s">
        <v>432</v>
      </c>
      <c r="B176" s="27" t="s">
        <v>254</v>
      </c>
      <c r="C176" s="38">
        <f>C177</f>
        <v>4.5999999999999996</v>
      </c>
    </row>
    <row r="177" spans="1:3" s="4" customFormat="1" ht="51" x14ac:dyDescent="0.2">
      <c r="A177" s="19" t="s">
        <v>433</v>
      </c>
      <c r="B177" s="12" t="s">
        <v>256</v>
      </c>
      <c r="C177" s="8">
        <v>4.5999999999999996</v>
      </c>
    </row>
    <row r="178" spans="1:3" s="4" customFormat="1" ht="25.5" x14ac:dyDescent="0.2">
      <c r="A178" s="20" t="s">
        <v>434</v>
      </c>
      <c r="B178" s="25" t="s">
        <v>21</v>
      </c>
      <c r="C178" s="7">
        <f>C179</f>
        <v>1833.3</v>
      </c>
    </row>
    <row r="179" spans="1:3" s="4" customFormat="1" ht="20.25" customHeight="1" x14ac:dyDescent="0.2">
      <c r="A179" s="26" t="s">
        <v>434</v>
      </c>
      <c r="B179" s="37" t="s">
        <v>21</v>
      </c>
      <c r="C179" s="38">
        <v>1833.3</v>
      </c>
    </row>
    <row r="180" spans="1:3" s="4" customFormat="1" ht="27.75" customHeight="1" x14ac:dyDescent="0.2">
      <c r="A180" s="20" t="s">
        <v>436</v>
      </c>
      <c r="B180" s="25" t="s">
        <v>20</v>
      </c>
      <c r="C180" s="7">
        <f>C181</f>
        <v>15759.4</v>
      </c>
    </row>
    <row r="181" spans="1:3" s="4" customFormat="1" ht="27.75" customHeight="1" x14ac:dyDescent="0.2">
      <c r="A181" s="16" t="s">
        <v>436</v>
      </c>
      <c r="B181" s="23" t="s">
        <v>20</v>
      </c>
      <c r="C181" s="9">
        <v>15759.4</v>
      </c>
    </row>
    <row r="182" spans="1:3" s="4" customFormat="1" ht="27.75" customHeight="1" x14ac:dyDescent="0.2">
      <c r="A182" s="20" t="s">
        <v>437</v>
      </c>
      <c r="B182" s="18" t="s">
        <v>130</v>
      </c>
      <c r="C182" s="7">
        <f>C183+C185</f>
        <v>1043393.5</v>
      </c>
    </row>
    <row r="183" spans="1:3" s="4" customFormat="1" ht="37.5" customHeight="1" x14ac:dyDescent="0.2">
      <c r="A183" s="19" t="s">
        <v>438</v>
      </c>
      <c r="B183" s="12" t="s">
        <v>131</v>
      </c>
      <c r="C183" s="8">
        <f>C184</f>
        <v>10898.5</v>
      </c>
    </row>
    <row r="184" spans="1:3" s="4" customFormat="1" ht="39" customHeight="1" x14ac:dyDescent="0.2">
      <c r="A184" s="13" t="s">
        <v>439</v>
      </c>
      <c r="B184" s="23" t="s">
        <v>19</v>
      </c>
      <c r="C184" s="8">
        <v>10898.5</v>
      </c>
    </row>
    <row r="185" spans="1:3" s="4" customFormat="1" ht="25.5" x14ac:dyDescent="0.2">
      <c r="A185" s="15" t="s">
        <v>440</v>
      </c>
      <c r="B185" s="14" t="s">
        <v>18</v>
      </c>
      <c r="C185" s="8">
        <f>C186</f>
        <v>1032495</v>
      </c>
    </row>
    <row r="186" spans="1:3" s="4" customFormat="1" ht="25.5" x14ac:dyDescent="0.2">
      <c r="A186" s="15" t="s">
        <v>440</v>
      </c>
      <c r="B186" s="23" t="s">
        <v>18</v>
      </c>
      <c r="C186" s="8">
        <v>1032495</v>
      </c>
    </row>
    <row r="187" spans="1:3" s="4" customFormat="1" ht="41.25" customHeight="1" x14ac:dyDescent="0.2">
      <c r="A187" s="20" t="s">
        <v>441</v>
      </c>
      <c r="B187" s="18" t="s">
        <v>231</v>
      </c>
      <c r="C187" s="7">
        <f>C188</f>
        <v>10457.799999999999</v>
      </c>
    </row>
    <row r="188" spans="1:3" s="4" customFormat="1" ht="41.25" customHeight="1" x14ac:dyDescent="0.2">
      <c r="A188" s="20" t="s">
        <v>442</v>
      </c>
      <c r="B188" s="23" t="s">
        <v>232</v>
      </c>
      <c r="C188" s="8">
        <v>10457.799999999999</v>
      </c>
    </row>
    <row r="189" spans="1:3" s="4" customFormat="1" ht="25.5" x14ac:dyDescent="0.2">
      <c r="A189" s="16" t="s">
        <v>443</v>
      </c>
      <c r="B189" s="25" t="s">
        <v>257</v>
      </c>
      <c r="C189" s="7">
        <f t="shared" ref="C189" si="50">C190</f>
        <v>1749</v>
      </c>
    </row>
    <row r="190" spans="1:3" s="4" customFormat="1" ht="38.25" x14ac:dyDescent="0.2">
      <c r="A190" s="16" t="s">
        <v>444</v>
      </c>
      <c r="B190" s="23" t="s">
        <v>258</v>
      </c>
      <c r="C190" s="8">
        <v>1749</v>
      </c>
    </row>
    <row r="191" spans="1:3" s="4" customFormat="1" ht="63.75" customHeight="1" x14ac:dyDescent="0.2">
      <c r="A191" s="20" t="s">
        <v>445</v>
      </c>
      <c r="B191" s="18" t="s">
        <v>210</v>
      </c>
      <c r="C191" s="7">
        <f t="shared" ref="C191" si="51">C192</f>
        <v>109717.5</v>
      </c>
    </row>
    <row r="192" spans="1:3" s="4" customFormat="1" ht="63.75" customHeight="1" x14ac:dyDescent="0.2">
      <c r="A192" s="20" t="s">
        <v>446</v>
      </c>
      <c r="B192" s="23" t="s">
        <v>211</v>
      </c>
      <c r="C192" s="8">
        <v>109717.5</v>
      </c>
    </row>
    <row r="193" spans="1:4" s="4" customFormat="1" ht="26.25" customHeight="1" x14ac:dyDescent="0.2">
      <c r="A193" s="20" t="s">
        <v>448</v>
      </c>
      <c r="B193" s="18" t="s">
        <v>132</v>
      </c>
      <c r="C193" s="7">
        <f>C194</f>
        <v>52500.5</v>
      </c>
    </row>
    <row r="194" spans="1:4" s="4" customFormat="1" ht="42" customHeight="1" x14ac:dyDescent="0.2">
      <c r="A194" s="19" t="s">
        <v>447</v>
      </c>
      <c r="B194" s="23" t="s">
        <v>17</v>
      </c>
      <c r="C194" s="8">
        <v>52500.5</v>
      </c>
    </row>
    <row r="195" spans="1:4" s="4" customFormat="1" ht="12.75" customHeight="1" x14ac:dyDescent="0.2">
      <c r="A195" s="19" t="s">
        <v>449</v>
      </c>
      <c r="B195" s="18" t="s">
        <v>133</v>
      </c>
      <c r="C195" s="7">
        <f>C196+C198</f>
        <v>213.10000000000002</v>
      </c>
    </row>
    <row r="196" spans="1:4" s="4" customFormat="1" x14ac:dyDescent="0.2">
      <c r="A196" s="20" t="s">
        <v>450</v>
      </c>
      <c r="B196" s="18" t="s">
        <v>134</v>
      </c>
      <c r="C196" s="7">
        <f>C197</f>
        <v>118.9</v>
      </c>
    </row>
    <row r="197" spans="1:4" s="4" customFormat="1" ht="25.5" x14ac:dyDescent="0.2">
      <c r="A197" s="16" t="s">
        <v>451</v>
      </c>
      <c r="B197" s="23" t="s">
        <v>16</v>
      </c>
      <c r="C197" s="8">
        <v>118.9</v>
      </c>
    </row>
    <row r="198" spans="1:4" s="4" customFormat="1" x14ac:dyDescent="0.2">
      <c r="A198" s="20" t="s">
        <v>452</v>
      </c>
      <c r="B198" s="25" t="s">
        <v>259</v>
      </c>
      <c r="C198" s="7">
        <f>C199</f>
        <v>94.2</v>
      </c>
    </row>
    <row r="199" spans="1:4" s="4" customFormat="1" ht="17.25" customHeight="1" x14ac:dyDescent="0.2">
      <c r="A199" s="26" t="s">
        <v>453</v>
      </c>
      <c r="B199" s="37" t="s">
        <v>260</v>
      </c>
      <c r="C199" s="38">
        <v>94.2</v>
      </c>
    </row>
    <row r="200" spans="1:4" s="4" customFormat="1" x14ac:dyDescent="0.2">
      <c r="A200" s="20" t="s">
        <v>454</v>
      </c>
      <c r="B200" s="39" t="s">
        <v>135</v>
      </c>
      <c r="C200" s="40">
        <f>C201+C307+C313+C360</f>
        <v>16526709.197940001</v>
      </c>
    </row>
    <row r="201" spans="1:4" s="4" customFormat="1" ht="25.5" customHeight="1" x14ac:dyDescent="0.2">
      <c r="A201" s="20" t="s">
        <v>455</v>
      </c>
      <c r="B201" s="39" t="s">
        <v>550</v>
      </c>
      <c r="C201" s="40">
        <f>C202+C205+C261+C305+C281</f>
        <v>15249219.800000001</v>
      </c>
    </row>
    <row r="202" spans="1:4" s="4" customFormat="1" ht="27.75" customHeight="1" x14ac:dyDescent="0.2">
      <c r="A202" s="20" t="s">
        <v>456</v>
      </c>
      <c r="B202" s="39" t="s">
        <v>136</v>
      </c>
      <c r="C202" s="40">
        <v>4769684.0999999996</v>
      </c>
      <c r="D202" s="29"/>
    </row>
    <row r="203" spans="1:4" s="4" customFormat="1" ht="25.5" x14ac:dyDescent="0.2">
      <c r="A203" s="20" t="s">
        <v>551</v>
      </c>
      <c r="B203" s="41" t="s">
        <v>15</v>
      </c>
      <c r="C203" s="42">
        <v>3656835.5</v>
      </c>
    </row>
    <row r="204" spans="1:4" s="4" customFormat="1" ht="27.75" customHeight="1" x14ac:dyDescent="0.2">
      <c r="A204" s="20" t="s">
        <v>457</v>
      </c>
      <c r="B204" s="41" t="s">
        <v>14</v>
      </c>
      <c r="C204" s="42">
        <v>1112848.6000000001</v>
      </c>
    </row>
    <row r="205" spans="1:4" s="4" customFormat="1" ht="26.25" customHeight="1" x14ac:dyDescent="0.2">
      <c r="A205" s="20" t="s">
        <v>458</v>
      </c>
      <c r="B205" s="39" t="s">
        <v>168</v>
      </c>
      <c r="C205" s="40">
        <f t="shared" ref="C205" si="52">C206+C207+C208+C216+C217+C222+C223+C224+C225+C226+C227+C228+C229+C230+C231+C232+C233+C234+C235+C236+C237+C238+C239+C240+C241+C242+C243+C244+C245+C246+C247+C248+C249+C250+C251+C253+C252+C254+C255+C256+C257+C258+C259+C260</f>
        <v>3942579.8000000007</v>
      </c>
    </row>
    <row r="206" spans="1:4" s="4" customFormat="1" ht="27.75" customHeight="1" x14ac:dyDescent="0.2">
      <c r="A206" s="20" t="s">
        <v>459</v>
      </c>
      <c r="B206" s="43" t="s">
        <v>235</v>
      </c>
      <c r="C206" s="42">
        <v>180835.5</v>
      </c>
    </row>
    <row r="207" spans="1:4" s="4" customFormat="1" ht="63.75" x14ac:dyDescent="0.2">
      <c r="A207" s="20" t="s">
        <v>460</v>
      </c>
      <c r="B207" s="43" t="s">
        <v>236</v>
      </c>
      <c r="C207" s="42">
        <v>17252.5</v>
      </c>
    </row>
    <row r="208" spans="1:4" s="4" customFormat="1" ht="25.5" x14ac:dyDescent="0.2">
      <c r="A208" s="20" t="s">
        <v>461</v>
      </c>
      <c r="B208" s="43" t="s">
        <v>237</v>
      </c>
      <c r="C208" s="42">
        <f t="shared" ref="C208" si="53">C209+C210+C211+C212+C213+C214+C215</f>
        <v>568346.59999999986</v>
      </c>
    </row>
    <row r="209" spans="1:3" s="4" customFormat="1" ht="25.5" x14ac:dyDescent="0.2">
      <c r="A209" s="20" t="s">
        <v>461</v>
      </c>
      <c r="B209" s="43" t="s">
        <v>237</v>
      </c>
      <c r="C209" s="42">
        <v>106521.4</v>
      </c>
    </row>
    <row r="210" spans="1:3" s="4" customFormat="1" ht="25.5" x14ac:dyDescent="0.2">
      <c r="A210" s="20" t="s">
        <v>461</v>
      </c>
      <c r="B210" s="43" t="s">
        <v>237</v>
      </c>
      <c r="C210" s="42">
        <v>8607.4</v>
      </c>
    </row>
    <row r="211" spans="1:3" s="4" customFormat="1" ht="25.5" x14ac:dyDescent="0.2">
      <c r="A211" s="20" t="s">
        <v>461</v>
      </c>
      <c r="B211" s="43" t="s">
        <v>237</v>
      </c>
      <c r="C211" s="42">
        <v>423195.6</v>
      </c>
    </row>
    <row r="212" spans="1:3" s="4" customFormat="1" ht="25.5" x14ac:dyDescent="0.2">
      <c r="A212" s="20" t="s">
        <v>461</v>
      </c>
      <c r="B212" s="43" t="s">
        <v>237</v>
      </c>
      <c r="C212" s="42">
        <v>15952</v>
      </c>
    </row>
    <row r="213" spans="1:3" s="4" customFormat="1" ht="25.5" x14ac:dyDescent="0.2">
      <c r="A213" s="20" t="s">
        <v>461</v>
      </c>
      <c r="B213" s="43" t="s">
        <v>237</v>
      </c>
      <c r="C213" s="42">
        <v>228.7</v>
      </c>
    </row>
    <row r="214" spans="1:3" s="4" customFormat="1" ht="25.5" x14ac:dyDescent="0.2">
      <c r="A214" s="20" t="s">
        <v>461</v>
      </c>
      <c r="B214" s="43" t="s">
        <v>237</v>
      </c>
      <c r="C214" s="42">
        <v>13841.5</v>
      </c>
    </row>
    <row r="215" spans="1:3" s="4" customFormat="1" ht="25.5" x14ac:dyDescent="0.2">
      <c r="A215" s="20" t="s">
        <v>461</v>
      </c>
      <c r="B215" s="43" t="s">
        <v>237</v>
      </c>
      <c r="C215" s="42">
        <v>0</v>
      </c>
    </row>
    <row r="216" spans="1:3" s="4" customFormat="1" ht="25.5" x14ac:dyDescent="0.2">
      <c r="A216" s="20" t="s">
        <v>462</v>
      </c>
      <c r="B216" s="43" t="s">
        <v>198</v>
      </c>
      <c r="C216" s="42">
        <v>3800</v>
      </c>
    </row>
    <row r="217" spans="1:3" s="4" customFormat="1" ht="38.25" x14ac:dyDescent="0.2">
      <c r="A217" s="20" t="s">
        <v>463</v>
      </c>
      <c r="B217" s="43" t="s">
        <v>238</v>
      </c>
      <c r="C217" s="44">
        <f t="shared" ref="C217" si="54">C218+C219+C220+C221</f>
        <v>228661</v>
      </c>
    </row>
    <row r="218" spans="1:3" s="4" customFormat="1" ht="38.25" x14ac:dyDescent="0.2">
      <c r="A218" s="20" t="s">
        <v>463</v>
      </c>
      <c r="B218" s="43" t="s">
        <v>238</v>
      </c>
      <c r="C218" s="42">
        <v>19015.099999999999</v>
      </c>
    </row>
    <row r="219" spans="1:3" s="4" customFormat="1" ht="38.25" x14ac:dyDescent="0.2">
      <c r="A219" s="20" t="s">
        <v>463</v>
      </c>
      <c r="B219" s="43" t="s">
        <v>238</v>
      </c>
      <c r="C219" s="42">
        <v>50000</v>
      </c>
    </row>
    <row r="220" spans="1:3" s="4" customFormat="1" ht="38.25" x14ac:dyDescent="0.2">
      <c r="A220" s="20" t="s">
        <v>552</v>
      </c>
      <c r="B220" s="43" t="s">
        <v>238</v>
      </c>
      <c r="C220" s="42">
        <v>60969.599999999999</v>
      </c>
    </row>
    <row r="221" spans="1:3" s="4" customFormat="1" ht="38.25" x14ac:dyDescent="0.2">
      <c r="A221" s="20" t="s">
        <v>463</v>
      </c>
      <c r="B221" s="43" t="s">
        <v>238</v>
      </c>
      <c r="C221" s="42">
        <v>98676.3</v>
      </c>
    </row>
    <row r="222" spans="1:3" s="4" customFormat="1" ht="41.25" customHeight="1" x14ac:dyDescent="0.2">
      <c r="A222" s="20" t="s">
        <v>464</v>
      </c>
      <c r="B222" s="43" t="s">
        <v>264</v>
      </c>
      <c r="C222" s="42">
        <v>2211.6999999999998</v>
      </c>
    </row>
    <row r="223" spans="1:3" s="4" customFormat="1" ht="53.25" customHeight="1" x14ac:dyDescent="0.2">
      <c r="A223" s="20" t="s">
        <v>465</v>
      </c>
      <c r="B223" s="43" t="s">
        <v>261</v>
      </c>
      <c r="C223" s="42">
        <v>7038.2</v>
      </c>
    </row>
    <row r="224" spans="1:3" s="4" customFormat="1" ht="27.75" customHeight="1" x14ac:dyDescent="0.2">
      <c r="A224" s="20" t="s">
        <v>553</v>
      </c>
      <c r="B224" s="43" t="s">
        <v>554</v>
      </c>
      <c r="C224" s="42">
        <v>0</v>
      </c>
    </row>
    <row r="225" spans="1:3" s="4" customFormat="1" ht="51" x14ac:dyDescent="0.2">
      <c r="A225" s="20" t="s">
        <v>466</v>
      </c>
      <c r="B225" s="43" t="s">
        <v>213</v>
      </c>
      <c r="C225" s="42">
        <v>6123.2</v>
      </c>
    </row>
    <row r="226" spans="1:3" s="4" customFormat="1" ht="41.25" customHeight="1" x14ac:dyDescent="0.2">
      <c r="A226" s="20" t="s">
        <v>467</v>
      </c>
      <c r="B226" s="43" t="s">
        <v>176</v>
      </c>
      <c r="C226" s="42">
        <v>133096.79999999999</v>
      </c>
    </row>
    <row r="227" spans="1:3" s="4" customFormat="1" ht="25.5" x14ac:dyDescent="0.2">
      <c r="A227" s="20" t="s">
        <v>468</v>
      </c>
      <c r="B227" s="43" t="s">
        <v>199</v>
      </c>
      <c r="C227" s="42">
        <v>22932.3</v>
      </c>
    </row>
    <row r="228" spans="1:3" s="4" customFormat="1" ht="38.25" x14ac:dyDescent="0.2">
      <c r="A228" s="20" t="s">
        <v>469</v>
      </c>
      <c r="B228" s="43" t="s">
        <v>200</v>
      </c>
      <c r="C228" s="42">
        <v>1243.4000000000001</v>
      </c>
    </row>
    <row r="229" spans="1:3" s="4" customFormat="1" ht="38.25" x14ac:dyDescent="0.2">
      <c r="A229" s="20" t="s">
        <v>470</v>
      </c>
      <c r="B229" s="43" t="s">
        <v>201</v>
      </c>
      <c r="C229" s="42">
        <v>13721</v>
      </c>
    </row>
    <row r="230" spans="1:3" s="4" customFormat="1" ht="52.5" customHeight="1" x14ac:dyDescent="0.2">
      <c r="A230" s="20" t="s">
        <v>471</v>
      </c>
      <c r="B230" s="43" t="s">
        <v>13</v>
      </c>
      <c r="C230" s="42">
        <v>71151.8</v>
      </c>
    </row>
    <row r="231" spans="1:3" s="4" customFormat="1" ht="41.25" customHeight="1" x14ac:dyDescent="0.2">
      <c r="A231" s="20" t="s">
        <v>472</v>
      </c>
      <c r="B231" s="43" t="s">
        <v>555</v>
      </c>
      <c r="C231" s="42">
        <v>136089.79999999999</v>
      </c>
    </row>
    <row r="232" spans="1:3" s="4" customFormat="1" ht="51" x14ac:dyDescent="0.2">
      <c r="A232" s="20" t="s">
        <v>476</v>
      </c>
      <c r="B232" s="43" t="s">
        <v>239</v>
      </c>
      <c r="C232" s="42">
        <v>70.400000000000006</v>
      </c>
    </row>
    <row r="233" spans="1:3" s="4" customFormat="1" ht="41.25" customHeight="1" x14ac:dyDescent="0.2">
      <c r="A233" s="20" t="s">
        <v>473</v>
      </c>
      <c r="B233" s="43" t="s">
        <v>12</v>
      </c>
      <c r="C233" s="42">
        <v>612982.30000000005</v>
      </c>
    </row>
    <row r="234" spans="1:3" s="4" customFormat="1" ht="25.5" x14ac:dyDescent="0.2">
      <c r="A234" s="20" t="s">
        <v>474</v>
      </c>
      <c r="B234" s="43" t="s">
        <v>202</v>
      </c>
      <c r="C234" s="42">
        <v>12192.3</v>
      </c>
    </row>
    <row r="235" spans="1:3" s="4" customFormat="1" ht="38.25" x14ac:dyDescent="0.2">
      <c r="A235" s="20" t="s">
        <v>475</v>
      </c>
      <c r="B235" s="43" t="s">
        <v>214</v>
      </c>
      <c r="C235" s="42">
        <v>391087.6</v>
      </c>
    </row>
    <row r="236" spans="1:3" s="4" customFormat="1" ht="51" x14ac:dyDescent="0.2">
      <c r="A236" s="20" t="s">
        <v>492</v>
      </c>
      <c r="B236" s="43" t="s">
        <v>11</v>
      </c>
      <c r="C236" s="42">
        <v>40541.599999999999</v>
      </c>
    </row>
    <row r="237" spans="1:3" s="4" customFormat="1" ht="51" x14ac:dyDescent="0.2">
      <c r="A237" s="20" t="s">
        <v>493</v>
      </c>
      <c r="B237" s="43" t="s">
        <v>556</v>
      </c>
      <c r="C237" s="42">
        <v>235174.6</v>
      </c>
    </row>
    <row r="238" spans="1:3" s="4" customFormat="1" ht="51" x14ac:dyDescent="0.2">
      <c r="A238" s="20" t="s">
        <v>494</v>
      </c>
      <c r="B238" s="43" t="s">
        <v>240</v>
      </c>
      <c r="C238" s="42">
        <v>500</v>
      </c>
    </row>
    <row r="239" spans="1:3" s="4" customFormat="1" ht="25.5" x14ac:dyDescent="0.2">
      <c r="A239" s="20" t="s">
        <v>495</v>
      </c>
      <c r="B239" s="43" t="s">
        <v>203</v>
      </c>
      <c r="C239" s="42">
        <v>4137.7</v>
      </c>
    </row>
    <row r="240" spans="1:3" s="4" customFormat="1" ht="38.25" x14ac:dyDescent="0.2">
      <c r="A240" s="20" t="s">
        <v>557</v>
      </c>
      <c r="B240" s="43" t="s">
        <v>241</v>
      </c>
      <c r="C240" s="42">
        <v>1749.5</v>
      </c>
    </row>
    <row r="241" spans="1:3" s="4" customFormat="1" ht="25.5" x14ac:dyDescent="0.2">
      <c r="A241" s="20" t="s">
        <v>496</v>
      </c>
      <c r="B241" s="43" t="s">
        <v>242</v>
      </c>
      <c r="C241" s="42">
        <v>50910</v>
      </c>
    </row>
    <row r="242" spans="1:3" s="4" customFormat="1" ht="25.5" x14ac:dyDescent="0.2">
      <c r="A242" s="20" t="s">
        <v>497</v>
      </c>
      <c r="B242" s="43" t="s">
        <v>243</v>
      </c>
      <c r="C242" s="42">
        <v>46923</v>
      </c>
    </row>
    <row r="243" spans="1:3" s="4" customFormat="1" ht="41.25" customHeight="1" x14ac:dyDescent="0.2">
      <c r="A243" s="20" t="s">
        <v>498</v>
      </c>
      <c r="B243" s="43" t="s">
        <v>169</v>
      </c>
      <c r="C243" s="42">
        <v>6979.6</v>
      </c>
    </row>
    <row r="244" spans="1:3" s="4" customFormat="1" ht="27.75" customHeight="1" x14ac:dyDescent="0.2">
      <c r="A244" s="20" t="s">
        <v>558</v>
      </c>
      <c r="B244" s="43" t="s">
        <v>559</v>
      </c>
      <c r="C244" s="42">
        <v>19529.599999999999</v>
      </c>
    </row>
    <row r="245" spans="1:3" s="4" customFormat="1" ht="27.75" customHeight="1" x14ac:dyDescent="0.2">
      <c r="A245" s="20" t="s">
        <v>558</v>
      </c>
      <c r="B245" s="43" t="s">
        <v>559</v>
      </c>
      <c r="C245" s="42">
        <v>33290.5</v>
      </c>
    </row>
    <row r="246" spans="1:3" s="4" customFormat="1" ht="41.25" customHeight="1" x14ac:dyDescent="0.2">
      <c r="A246" s="20" t="s">
        <v>499</v>
      </c>
      <c r="B246" s="43" t="s">
        <v>233</v>
      </c>
      <c r="C246" s="42">
        <v>38235.199999999997</v>
      </c>
    </row>
    <row r="247" spans="1:3" s="4" customFormat="1" ht="41.25" customHeight="1" x14ac:dyDescent="0.2">
      <c r="A247" s="20" t="s">
        <v>500</v>
      </c>
      <c r="B247" s="43" t="s">
        <v>244</v>
      </c>
      <c r="C247" s="42">
        <v>22440</v>
      </c>
    </row>
    <row r="248" spans="1:3" s="4" customFormat="1" ht="41.25" customHeight="1" x14ac:dyDescent="0.2">
      <c r="A248" s="20" t="s">
        <v>501</v>
      </c>
      <c r="B248" s="43" t="s">
        <v>245</v>
      </c>
      <c r="C248" s="42">
        <v>2123.6</v>
      </c>
    </row>
    <row r="249" spans="1:3" s="4" customFormat="1" ht="38.25" x14ac:dyDescent="0.2">
      <c r="A249" s="20" t="s">
        <v>560</v>
      </c>
      <c r="B249" s="43" t="s">
        <v>561</v>
      </c>
      <c r="C249" s="42">
        <v>1102.5</v>
      </c>
    </row>
    <row r="250" spans="1:3" s="4" customFormat="1" ht="63.75" x14ac:dyDescent="0.2">
      <c r="A250" s="20" t="s">
        <v>502</v>
      </c>
      <c r="B250" s="41" t="s">
        <v>246</v>
      </c>
      <c r="C250" s="42">
        <v>30108.1</v>
      </c>
    </row>
    <row r="251" spans="1:3" s="4" customFormat="1" ht="27" customHeight="1" x14ac:dyDescent="0.2">
      <c r="A251" s="20" t="s">
        <v>562</v>
      </c>
      <c r="B251" s="41" t="s">
        <v>563</v>
      </c>
      <c r="C251" s="42">
        <v>0</v>
      </c>
    </row>
    <row r="252" spans="1:3" s="4" customFormat="1" ht="41.25" customHeight="1" x14ac:dyDescent="0.2">
      <c r="A252" s="20" t="s">
        <v>564</v>
      </c>
      <c r="B252" s="43" t="s">
        <v>565</v>
      </c>
      <c r="C252" s="42">
        <v>0</v>
      </c>
    </row>
    <row r="253" spans="1:3" s="4" customFormat="1" ht="41.25" customHeight="1" x14ac:dyDescent="0.2">
      <c r="A253" s="20" t="s">
        <v>566</v>
      </c>
      <c r="B253" s="43" t="s">
        <v>567</v>
      </c>
      <c r="C253" s="42">
        <v>269607.09999999998</v>
      </c>
    </row>
    <row r="254" spans="1:3" s="4" customFormat="1" ht="38.25" x14ac:dyDescent="0.2">
      <c r="A254" s="20" t="s">
        <v>503</v>
      </c>
      <c r="B254" s="43" t="s">
        <v>265</v>
      </c>
      <c r="C254" s="42">
        <v>38651.199999999997</v>
      </c>
    </row>
    <row r="255" spans="1:3" s="4" customFormat="1" ht="38.25" x14ac:dyDescent="0.2">
      <c r="A255" s="20" t="s">
        <v>504</v>
      </c>
      <c r="B255" s="43" t="s">
        <v>266</v>
      </c>
      <c r="C255" s="42">
        <v>82373.2</v>
      </c>
    </row>
    <row r="256" spans="1:3" s="4" customFormat="1" ht="51" x14ac:dyDescent="0.2">
      <c r="A256" s="20" t="s">
        <v>568</v>
      </c>
      <c r="B256" s="41" t="s">
        <v>267</v>
      </c>
      <c r="C256" s="42">
        <v>45720.4</v>
      </c>
    </row>
    <row r="257" spans="1:3" s="4" customFormat="1" ht="25.5" x14ac:dyDescent="0.2">
      <c r="A257" s="20" t="s">
        <v>569</v>
      </c>
      <c r="B257" s="43" t="s">
        <v>570</v>
      </c>
      <c r="C257" s="42">
        <v>41088.800000000003</v>
      </c>
    </row>
    <row r="258" spans="1:3" s="4" customFormat="1" ht="25.5" x14ac:dyDescent="0.2">
      <c r="A258" s="20" t="s">
        <v>571</v>
      </c>
      <c r="B258" s="43" t="s">
        <v>572</v>
      </c>
      <c r="C258" s="42">
        <v>6773.1</v>
      </c>
    </row>
    <row r="259" spans="1:3" s="4" customFormat="1" ht="38.25" x14ac:dyDescent="0.2">
      <c r="A259" s="20" t="s">
        <v>573</v>
      </c>
      <c r="B259" s="43" t="s">
        <v>574</v>
      </c>
      <c r="C259" s="42">
        <v>215451.8</v>
      </c>
    </row>
    <row r="260" spans="1:3" s="4" customFormat="1" ht="38.25" x14ac:dyDescent="0.2">
      <c r="A260" s="20" t="s">
        <v>575</v>
      </c>
      <c r="B260" s="43" t="s">
        <v>576</v>
      </c>
      <c r="C260" s="42">
        <v>300332.3</v>
      </c>
    </row>
    <row r="261" spans="1:3" s="4" customFormat="1" ht="25.5" x14ac:dyDescent="0.2">
      <c r="A261" s="20" t="s">
        <v>505</v>
      </c>
      <c r="B261" s="39" t="s">
        <v>177</v>
      </c>
      <c r="C261" s="40">
        <f>SUM(C262:C280)</f>
        <v>4837956</v>
      </c>
    </row>
    <row r="262" spans="1:3" s="4" customFormat="1" ht="25.5" x14ac:dyDescent="0.2">
      <c r="A262" s="20" t="s">
        <v>506</v>
      </c>
      <c r="B262" s="41" t="s">
        <v>10</v>
      </c>
      <c r="C262" s="42">
        <v>970023.4</v>
      </c>
    </row>
    <row r="263" spans="1:3" s="4" customFormat="1" ht="27.75" customHeight="1" x14ac:dyDescent="0.2">
      <c r="A263" s="20" t="s">
        <v>507</v>
      </c>
      <c r="B263" s="41" t="s">
        <v>178</v>
      </c>
      <c r="C263" s="42">
        <v>132456.6</v>
      </c>
    </row>
    <row r="264" spans="1:3" s="4" customFormat="1" ht="27.75" customHeight="1" x14ac:dyDescent="0.2">
      <c r="A264" s="20" t="s">
        <v>508</v>
      </c>
      <c r="B264" s="41" t="s">
        <v>262</v>
      </c>
      <c r="C264" s="42">
        <v>1354.7</v>
      </c>
    </row>
    <row r="265" spans="1:3" s="4" customFormat="1" ht="27.75" customHeight="1" x14ac:dyDescent="0.2">
      <c r="A265" s="20" t="s">
        <v>509</v>
      </c>
      <c r="B265" s="41" t="s">
        <v>9</v>
      </c>
      <c r="C265" s="42">
        <v>94.9</v>
      </c>
    </row>
    <row r="266" spans="1:3" s="4" customFormat="1" ht="39.75" customHeight="1" x14ac:dyDescent="0.2">
      <c r="A266" s="20" t="s">
        <v>511</v>
      </c>
      <c r="B266" s="41" t="s">
        <v>8</v>
      </c>
      <c r="C266" s="42">
        <v>205</v>
      </c>
    </row>
    <row r="267" spans="1:3" s="4" customFormat="1" ht="39" customHeight="1" x14ac:dyDescent="0.2">
      <c r="A267" s="20" t="s">
        <v>510</v>
      </c>
      <c r="B267" s="41" t="s">
        <v>7</v>
      </c>
      <c r="C267" s="42">
        <v>50836.800000000003</v>
      </c>
    </row>
    <row r="268" spans="1:3" s="4" customFormat="1" ht="25.5" x14ac:dyDescent="0.2">
      <c r="A268" s="20" t="s">
        <v>512</v>
      </c>
      <c r="B268" s="41" t="s">
        <v>179</v>
      </c>
      <c r="C268" s="42">
        <v>254324.6</v>
      </c>
    </row>
    <row r="269" spans="1:3" s="4" customFormat="1" ht="25.5" x14ac:dyDescent="0.2">
      <c r="A269" s="20" t="s">
        <v>513</v>
      </c>
      <c r="B269" s="41" t="s">
        <v>6</v>
      </c>
      <c r="C269" s="42">
        <v>22560.7</v>
      </c>
    </row>
    <row r="270" spans="1:3" s="4" customFormat="1" ht="41.25" customHeight="1" x14ac:dyDescent="0.2">
      <c r="A270" s="20" t="s">
        <v>514</v>
      </c>
      <c r="B270" s="41" t="s">
        <v>5</v>
      </c>
      <c r="C270" s="42">
        <v>21542.9</v>
      </c>
    </row>
    <row r="271" spans="1:3" s="4" customFormat="1" ht="39.75" customHeight="1" x14ac:dyDescent="0.2">
      <c r="A271" s="20" t="s">
        <v>515</v>
      </c>
      <c r="B271" s="41" t="s">
        <v>4</v>
      </c>
      <c r="C271" s="42">
        <v>860016.4</v>
      </c>
    </row>
    <row r="272" spans="1:3" s="4" customFormat="1" ht="41.25" customHeight="1" x14ac:dyDescent="0.2">
      <c r="A272" s="20" t="s">
        <v>516</v>
      </c>
      <c r="B272" s="41" t="s">
        <v>180</v>
      </c>
      <c r="C272" s="42">
        <v>14627.8</v>
      </c>
    </row>
    <row r="273" spans="1:3" s="4" customFormat="1" ht="53.25" customHeight="1" x14ac:dyDescent="0.2">
      <c r="A273" s="20" t="s">
        <v>517</v>
      </c>
      <c r="B273" s="43" t="s">
        <v>204</v>
      </c>
      <c r="C273" s="42">
        <v>154013.9</v>
      </c>
    </row>
    <row r="274" spans="1:3" s="4" customFormat="1" ht="27.75" customHeight="1" x14ac:dyDescent="0.2">
      <c r="A274" s="20" t="s">
        <v>518</v>
      </c>
      <c r="B274" s="41" t="s">
        <v>577</v>
      </c>
      <c r="C274" s="42">
        <v>26111.7</v>
      </c>
    </row>
    <row r="275" spans="1:3" s="4" customFormat="1" ht="38.25" x14ac:dyDescent="0.2">
      <c r="A275" s="20" t="s">
        <v>578</v>
      </c>
      <c r="B275" s="41" t="s">
        <v>579</v>
      </c>
      <c r="C275" s="42">
        <v>8181.1</v>
      </c>
    </row>
    <row r="276" spans="1:3" s="4" customFormat="1" ht="25.5" x14ac:dyDescent="0.2">
      <c r="A276" s="20" t="s">
        <v>580</v>
      </c>
      <c r="B276" s="43" t="s">
        <v>581</v>
      </c>
      <c r="C276" s="42">
        <v>20694.3</v>
      </c>
    </row>
    <row r="277" spans="1:3" s="4" customFormat="1" ht="76.5" x14ac:dyDescent="0.2">
      <c r="A277" s="20" t="s">
        <v>519</v>
      </c>
      <c r="B277" s="41" t="s">
        <v>170</v>
      </c>
      <c r="C277" s="42">
        <v>1452699.2</v>
      </c>
    </row>
    <row r="278" spans="1:3" s="4" customFormat="1" ht="51" x14ac:dyDescent="0.2">
      <c r="A278" s="20" t="s">
        <v>520</v>
      </c>
      <c r="B278" s="41" t="s">
        <v>220</v>
      </c>
      <c r="C278" s="42">
        <v>21590.9</v>
      </c>
    </row>
    <row r="279" spans="1:3" s="4" customFormat="1" ht="76.5" x14ac:dyDescent="0.2">
      <c r="A279" s="20" t="s">
        <v>582</v>
      </c>
      <c r="B279" s="41" t="s">
        <v>583</v>
      </c>
      <c r="C279" s="42">
        <v>659485.9</v>
      </c>
    </row>
    <row r="280" spans="1:3" s="4" customFormat="1" ht="15" customHeight="1" x14ac:dyDescent="0.2">
      <c r="A280" s="20" t="s">
        <v>521</v>
      </c>
      <c r="B280" s="41" t="s">
        <v>171</v>
      </c>
      <c r="C280" s="42">
        <v>167135.20000000001</v>
      </c>
    </row>
    <row r="281" spans="1:3" s="4" customFormat="1" x14ac:dyDescent="0.2">
      <c r="A281" s="20" t="s">
        <v>522</v>
      </c>
      <c r="B281" s="45" t="s">
        <v>139</v>
      </c>
      <c r="C281" s="46">
        <f>SUM(C282:C304)</f>
        <v>1698794.0999999996</v>
      </c>
    </row>
    <row r="282" spans="1:3" s="4" customFormat="1" ht="38.25" x14ac:dyDescent="0.2">
      <c r="A282" s="20" t="s">
        <v>523</v>
      </c>
      <c r="B282" s="43" t="s">
        <v>584</v>
      </c>
      <c r="C282" s="42">
        <v>14499.4</v>
      </c>
    </row>
    <row r="283" spans="1:3" s="4" customFormat="1" ht="40.5" customHeight="1" x14ac:dyDescent="0.2">
      <c r="A283" s="20" t="s">
        <v>585</v>
      </c>
      <c r="B283" s="21" t="s">
        <v>586</v>
      </c>
      <c r="C283" s="42">
        <v>3101.7</v>
      </c>
    </row>
    <row r="284" spans="1:3" s="4" customFormat="1" ht="39" customHeight="1" x14ac:dyDescent="0.2">
      <c r="A284" s="20" t="s">
        <v>585</v>
      </c>
      <c r="B284" s="21" t="s">
        <v>586</v>
      </c>
      <c r="C284" s="42">
        <v>927</v>
      </c>
    </row>
    <row r="285" spans="1:3" s="4" customFormat="1" ht="53.25" customHeight="1" x14ac:dyDescent="0.2">
      <c r="A285" s="20" t="s">
        <v>530</v>
      </c>
      <c r="B285" s="43" t="s">
        <v>181</v>
      </c>
      <c r="C285" s="42">
        <v>320422.90000000002</v>
      </c>
    </row>
    <row r="286" spans="1:3" s="4" customFormat="1" ht="55.5" customHeight="1" x14ac:dyDescent="0.2">
      <c r="A286" s="20" t="s">
        <v>531</v>
      </c>
      <c r="B286" s="43" t="s">
        <v>3</v>
      </c>
      <c r="C286" s="42">
        <v>5731.7</v>
      </c>
    </row>
    <row r="287" spans="1:3" s="4" customFormat="1" ht="55.5" customHeight="1" x14ac:dyDescent="0.2">
      <c r="A287" s="20" t="s">
        <v>532</v>
      </c>
      <c r="B287" s="43" t="s">
        <v>221</v>
      </c>
      <c r="C287" s="42">
        <v>823</v>
      </c>
    </row>
    <row r="288" spans="1:3" s="4" customFormat="1" ht="64.5" customHeight="1" x14ac:dyDescent="0.2">
      <c r="A288" s="20" t="s">
        <v>533</v>
      </c>
      <c r="B288" s="43" t="s">
        <v>263</v>
      </c>
      <c r="C288" s="42">
        <v>539</v>
      </c>
    </row>
    <row r="289" spans="1:5" s="4" customFormat="1" ht="78.75" customHeight="1" x14ac:dyDescent="0.2">
      <c r="A289" s="20" t="s">
        <v>534</v>
      </c>
      <c r="B289" s="43" t="s">
        <v>205</v>
      </c>
      <c r="C289" s="42">
        <v>3527.7</v>
      </c>
    </row>
    <row r="290" spans="1:5" s="4" customFormat="1" ht="39.75" customHeight="1" x14ac:dyDescent="0.2">
      <c r="A290" s="20" t="s">
        <v>535</v>
      </c>
      <c r="B290" s="43" t="s">
        <v>206</v>
      </c>
      <c r="C290" s="42">
        <v>64200</v>
      </c>
    </row>
    <row r="291" spans="1:5" s="4" customFormat="1" ht="39.75" customHeight="1" x14ac:dyDescent="0.2">
      <c r="A291" s="20" t="s">
        <v>536</v>
      </c>
      <c r="B291" s="43" t="s">
        <v>247</v>
      </c>
      <c r="C291" s="42">
        <v>1100</v>
      </c>
    </row>
    <row r="292" spans="1:5" s="4" customFormat="1" ht="53.25" customHeight="1" x14ac:dyDescent="0.2">
      <c r="A292" s="20" t="s">
        <v>537</v>
      </c>
      <c r="B292" s="43" t="s">
        <v>248</v>
      </c>
      <c r="C292" s="42">
        <v>1300</v>
      </c>
    </row>
    <row r="293" spans="1:5" s="4" customFormat="1" ht="51.75" customHeight="1" x14ac:dyDescent="0.2">
      <c r="A293" s="20" t="s">
        <v>538</v>
      </c>
      <c r="B293" s="43" t="s">
        <v>234</v>
      </c>
      <c r="C293" s="42">
        <v>402822.9</v>
      </c>
    </row>
    <row r="294" spans="1:5" s="4" customFormat="1" ht="92.25" customHeight="1" x14ac:dyDescent="0.2">
      <c r="A294" s="20" t="s">
        <v>539</v>
      </c>
      <c r="B294" s="43" t="s">
        <v>207</v>
      </c>
      <c r="C294" s="42">
        <v>9802</v>
      </c>
    </row>
    <row r="295" spans="1:5" s="4" customFormat="1" ht="114.75" x14ac:dyDescent="0.2">
      <c r="A295" s="20" t="s">
        <v>587</v>
      </c>
      <c r="B295" s="43" t="s">
        <v>208</v>
      </c>
      <c r="C295" s="42">
        <v>101330.7</v>
      </c>
    </row>
    <row r="296" spans="1:5" s="4" customFormat="1" ht="38.25" x14ac:dyDescent="0.2">
      <c r="A296" s="20" t="s">
        <v>540</v>
      </c>
      <c r="B296" s="43" t="s">
        <v>209</v>
      </c>
      <c r="C296" s="42">
        <v>6248.5</v>
      </c>
    </row>
    <row r="297" spans="1:5" s="4" customFormat="1" ht="12.75" customHeight="1" x14ac:dyDescent="0.2">
      <c r="A297" s="20" t="s">
        <v>529</v>
      </c>
      <c r="B297" s="43" t="s">
        <v>222</v>
      </c>
      <c r="C297" s="42">
        <v>11388.8</v>
      </c>
      <c r="E297" s="29"/>
    </row>
    <row r="298" spans="1:5" s="4" customFormat="1" ht="28.5" customHeight="1" x14ac:dyDescent="0.2">
      <c r="A298" s="20" t="s">
        <v>528</v>
      </c>
      <c r="B298" s="43" t="s">
        <v>588</v>
      </c>
      <c r="C298" s="42">
        <v>579.4</v>
      </c>
    </row>
    <row r="299" spans="1:5" s="4" customFormat="1" ht="40.5" customHeight="1" x14ac:dyDescent="0.2">
      <c r="A299" s="20" t="s">
        <v>527</v>
      </c>
      <c r="B299" s="43" t="s">
        <v>589</v>
      </c>
      <c r="C299" s="42">
        <v>664489.30000000005</v>
      </c>
    </row>
    <row r="300" spans="1:5" s="4" customFormat="1" ht="27.75" customHeight="1" x14ac:dyDescent="0.2">
      <c r="A300" s="20" t="s">
        <v>590</v>
      </c>
      <c r="B300" s="43" t="s">
        <v>591</v>
      </c>
      <c r="C300" s="42">
        <v>5718.9</v>
      </c>
    </row>
    <row r="301" spans="1:5" s="4" customFormat="1" ht="53.25" customHeight="1" x14ac:dyDescent="0.2">
      <c r="A301" s="20" t="s">
        <v>592</v>
      </c>
      <c r="B301" s="43" t="s">
        <v>593</v>
      </c>
      <c r="C301" s="42">
        <v>48825.7</v>
      </c>
    </row>
    <row r="302" spans="1:5" s="4" customFormat="1" ht="53.25" customHeight="1" x14ac:dyDescent="0.2">
      <c r="A302" s="20" t="s">
        <v>594</v>
      </c>
      <c r="B302" s="43" t="s">
        <v>595</v>
      </c>
      <c r="C302" s="42">
        <v>950.9</v>
      </c>
    </row>
    <row r="303" spans="1:5" s="4" customFormat="1" ht="39.75" customHeight="1" x14ac:dyDescent="0.2">
      <c r="A303" s="20" t="s">
        <v>596</v>
      </c>
      <c r="B303" s="43" t="s">
        <v>597</v>
      </c>
      <c r="C303" s="42">
        <v>12082.7</v>
      </c>
    </row>
    <row r="304" spans="1:5" s="4" customFormat="1" ht="52.5" customHeight="1" x14ac:dyDescent="0.2">
      <c r="A304" s="20" t="s">
        <v>598</v>
      </c>
      <c r="B304" s="43" t="s">
        <v>599</v>
      </c>
      <c r="C304" s="42">
        <v>18381.900000000001</v>
      </c>
    </row>
    <row r="305" spans="1:3" s="4" customFormat="1" ht="25.5" x14ac:dyDescent="0.2">
      <c r="A305" s="20" t="s">
        <v>526</v>
      </c>
      <c r="B305" s="22" t="s">
        <v>140</v>
      </c>
      <c r="C305" s="40">
        <f>C306</f>
        <v>205.8</v>
      </c>
    </row>
    <row r="306" spans="1:3" s="4" customFormat="1" ht="25.5" x14ac:dyDescent="0.2">
      <c r="A306" s="20" t="s">
        <v>525</v>
      </c>
      <c r="B306" s="47" t="s">
        <v>2</v>
      </c>
      <c r="C306" s="42">
        <v>205.8</v>
      </c>
    </row>
    <row r="307" spans="1:3" s="4" customFormat="1" ht="25.5" x14ac:dyDescent="0.2">
      <c r="A307" s="20" t="s">
        <v>600</v>
      </c>
      <c r="B307" s="39" t="s">
        <v>172</v>
      </c>
      <c r="C307" s="40">
        <f t="shared" ref="C307" si="55">C308</f>
        <v>1076711.8999999999</v>
      </c>
    </row>
    <row r="308" spans="1:3" s="4" customFormat="1" ht="25.5" x14ac:dyDescent="0.2">
      <c r="A308" s="20" t="s">
        <v>524</v>
      </c>
      <c r="B308" s="43" t="s">
        <v>173</v>
      </c>
      <c r="C308" s="42">
        <v>1076711.8999999999</v>
      </c>
    </row>
    <row r="309" spans="1:3" s="4" customFormat="1" ht="51" x14ac:dyDescent="0.2">
      <c r="A309" s="20" t="s">
        <v>601</v>
      </c>
      <c r="B309" s="43" t="s">
        <v>602</v>
      </c>
      <c r="C309" s="42">
        <v>18289.2</v>
      </c>
    </row>
    <row r="310" spans="1:3" s="4" customFormat="1" ht="51" customHeight="1" x14ac:dyDescent="0.2">
      <c r="A310" s="20" t="s">
        <v>489</v>
      </c>
      <c r="B310" s="43" t="s">
        <v>174</v>
      </c>
      <c r="C310" s="42">
        <v>897218</v>
      </c>
    </row>
    <row r="311" spans="1:3" s="4" customFormat="1" ht="51.75" customHeight="1" x14ac:dyDescent="0.2">
      <c r="A311" s="20" t="s">
        <v>490</v>
      </c>
      <c r="B311" s="43" t="s">
        <v>175</v>
      </c>
      <c r="C311" s="42">
        <v>131204.6</v>
      </c>
    </row>
    <row r="312" spans="1:3" s="4" customFormat="1" ht="38.25" x14ac:dyDescent="0.2">
      <c r="A312" s="20" t="s">
        <v>491</v>
      </c>
      <c r="B312" s="43" t="s">
        <v>249</v>
      </c>
      <c r="C312" s="42">
        <v>30000</v>
      </c>
    </row>
    <row r="313" spans="1:3" s="4" customFormat="1" ht="78.75" customHeight="1" x14ac:dyDescent="0.2">
      <c r="A313" s="20" t="s">
        <v>477</v>
      </c>
      <c r="B313" s="48" t="s">
        <v>141</v>
      </c>
      <c r="C313" s="49">
        <f>C314+C329</f>
        <v>249036.39999999997</v>
      </c>
    </row>
    <row r="314" spans="1:3" s="4" customFormat="1" ht="25.5" x14ac:dyDescent="0.2">
      <c r="A314" s="20" t="s">
        <v>478</v>
      </c>
      <c r="B314" s="43" t="s">
        <v>149</v>
      </c>
      <c r="C314" s="9">
        <f t="shared" ref="C314" si="56">C315</f>
        <v>6308.4</v>
      </c>
    </row>
    <row r="315" spans="1:3" s="4" customFormat="1" ht="25.5" x14ac:dyDescent="0.2">
      <c r="A315" s="20" t="s">
        <v>479</v>
      </c>
      <c r="B315" s="50" t="s">
        <v>143</v>
      </c>
      <c r="C315" s="9">
        <f t="shared" ref="C315" si="57">C316+C322</f>
        <v>6308.4</v>
      </c>
    </row>
    <row r="316" spans="1:3" s="4" customFormat="1" ht="25.5" x14ac:dyDescent="0.2">
      <c r="A316" s="20" t="s">
        <v>480</v>
      </c>
      <c r="B316" s="23" t="s">
        <v>1</v>
      </c>
      <c r="C316" s="9">
        <f t="shared" ref="C316" si="58">SUM(C317:C321)</f>
        <v>2800.6</v>
      </c>
    </row>
    <row r="317" spans="1:3" s="4" customFormat="1" ht="25.5" x14ac:dyDescent="0.2">
      <c r="A317" s="20" t="s">
        <v>480</v>
      </c>
      <c r="B317" s="23" t="s">
        <v>1</v>
      </c>
      <c r="C317" s="9">
        <v>92.4</v>
      </c>
    </row>
    <row r="318" spans="1:3" s="4" customFormat="1" ht="25.5" x14ac:dyDescent="0.2">
      <c r="A318" s="20" t="s">
        <v>480</v>
      </c>
      <c r="B318" s="23" t="s">
        <v>1</v>
      </c>
      <c r="C318" s="9">
        <v>3.1</v>
      </c>
    </row>
    <row r="319" spans="1:3" s="4" customFormat="1" ht="25.5" x14ac:dyDescent="0.2">
      <c r="A319" s="20" t="s">
        <v>480</v>
      </c>
      <c r="B319" s="23" t="s">
        <v>1</v>
      </c>
      <c r="C319" s="9">
        <v>289.5</v>
      </c>
    </row>
    <row r="320" spans="1:3" s="4" customFormat="1" ht="27.75" customHeight="1" x14ac:dyDescent="0.2">
      <c r="A320" s="20" t="s">
        <v>480</v>
      </c>
      <c r="B320" s="23" t="s">
        <v>1</v>
      </c>
      <c r="C320" s="9">
        <v>1678</v>
      </c>
    </row>
    <row r="321" spans="1:3" s="4" customFormat="1" ht="25.5" x14ac:dyDescent="0.2">
      <c r="A321" s="20" t="s">
        <v>480</v>
      </c>
      <c r="B321" s="23" t="s">
        <v>1</v>
      </c>
      <c r="C321" s="9">
        <v>737.6</v>
      </c>
    </row>
    <row r="322" spans="1:3" s="4" customFormat="1" ht="25.5" x14ac:dyDescent="0.2">
      <c r="A322" s="20" t="s">
        <v>481</v>
      </c>
      <c r="B322" s="23" t="s">
        <v>0</v>
      </c>
      <c r="C322" s="9">
        <f t="shared" ref="C322" si="59">SUM(C323:C328)</f>
        <v>3507.8</v>
      </c>
    </row>
    <row r="323" spans="1:3" s="4" customFormat="1" ht="25.5" x14ac:dyDescent="0.2">
      <c r="A323" s="20" t="s">
        <v>481</v>
      </c>
      <c r="B323" s="23" t="s">
        <v>0</v>
      </c>
      <c r="C323" s="9">
        <v>1</v>
      </c>
    </row>
    <row r="324" spans="1:3" s="4" customFormat="1" ht="25.5" x14ac:dyDescent="0.2">
      <c r="A324" s="20" t="s">
        <v>603</v>
      </c>
      <c r="B324" s="23" t="s">
        <v>0</v>
      </c>
      <c r="C324" s="9">
        <v>0.4</v>
      </c>
    </row>
    <row r="325" spans="1:3" s="4" customFormat="1" ht="25.5" x14ac:dyDescent="0.2">
      <c r="A325" s="20" t="s">
        <v>481</v>
      </c>
      <c r="B325" s="23" t="s">
        <v>0</v>
      </c>
      <c r="C325" s="9">
        <v>234.6</v>
      </c>
    </row>
    <row r="326" spans="1:3" s="4" customFormat="1" ht="25.5" x14ac:dyDescent="0.2">
      <c r="A326" s="20" t="s">
        <v>481</v>
      </c>
      <c r="B326" s="23" t="s">
        <v>0</v>
      </c>
      <c r="C326" s="9">
        <v>15.6</v>
      </c>
    </row>
    <row r="327" spans="1:3" s="4" customFormat="1" ht="25.5" x14ac:dyDescent="0.2">
      <c r="A327" s="20" t="s">
        <v>481</v>
      </c>
      <c r="B327" s="23" t="s">
        <v>0</v>
      </c>
      <c r="C327" s="9">
        <v>2766.3</v>
      </c>
    </row>
    <row r="328" spans="1:3" s="4" customFormat="1" ht="25.5" x14ac:dyDescent="0.2">
      <c r="A328" s="20" t="s">
        <v>481</v>
      </c>
      <c r="B328" s="23" t="s">
        <v>0</v>
      </c>
      <c r="C328" s="9">
        <v>489.9</v>
      </c>
    </row>
    <row r="329" spans="1:3" s="4" customFormat="1" ht="51" x14ac:dyDescent="0.2">
      <c r="A329" s="20" t="s">
        <v>482</v>
      </c>
      <c r="B329" s="23" t="s">
        <v>142</v>
      </c>
      <c r="C329" s="9">
        <f t="shared" ref="C329" si="60">C330</f>
        <v>242727.99999999997</v>
      </c>
    </row>
    <row r="330" spans="1:3" s="4" customFormat="1" ht="51" x14ac:dyDescent="0.2">
      <c r="A330" s="20" t="s">
        <v>483</v>
      </c>
      <c r="B330" s="23" t="s">
        <v>144</v>
      </c>
      <c r="C330" s="9">
        <f>C331+C342+C354</f>
        <v>242727.99999999997</v>
      </c>
    </row>
    <row r="331" spans="1:3" s="4" customFormat="1" ht="39.75" customHeight="1" x14ac:dyDescent="0.2">
      <c r="A331" s="20" t="s">
        <v>484</v>
      </c>
      <c r="B331" s="23" t="s">
        <v>182</v>
      </c>
      <c r="C331" s="9">
        <f>SUM(C332:C341)</f>
        <v>79421.099999999991</v>
      </c>
    </row>
    <row r="332" spans="1:3" s="4" customFormat="1" ht="37.5" customHeight="1" x14ac:dyDescent="0.2">
      <c r="A332" s="20" t="s">
        <v>484</v>
      </c>
      <c r="B332" s="23" t="s">
        <v>604</v>
      </c>
      <c r="C332" s="9">
        <v>700</v>
      </c>
    </row>
    <row r="333" spans="1:3" s="4" customFormat="1" ht="39" customHeight="1" x14ac:dyDescent="0.2">
      <c r="A333" s="20" t="s">
        <v>484</v>
      </c>
      <c r="B333" s="23" t="s">
        <v>604</v>
      </c>
      <c r="C333" s="9">
        <v>88</v>
      </c>
    </row>
    <row r="334" spans="1:3" s="4" customFormat="1" ht="39" customHeight="1" x14ac:dyDescent="0.2">
      <c r="A334" s="20" t="s">
        <v>484</v>
      </c>
      <c r="B334" s="23" t="s">
        <v>604</v>
      </c>
      <c r="C334" s="9">
        <v>8212</v>
      </c>
    </row>
    <row r="335" spans="1:3" s="4" customFormat="1" ht="39" customHeight="1" x14ac:dyDescent="0.2">
      <c r="A335" s="20" t="s">
        <v>484</v>
      </c>
      <c r="B335" s="23" t="s">
        <v>604</v>
      </c>
      <c r="C335" s="9">
        <v>47419.5</v>
      </c>
    </row>
    <row r="336" spans="1:3" s="4" customFormat="1" ht="25.5" x14ac:dyDescent="0.2">
      <c r="A336" s="20" t="s">
        <v>605</v>
      </c>
      <c r="B336" s="23" t="s">
        <v>250</v>
      </c>
      <c r="C336" s="9">
        <v>383</v>
      </c>
    </row>
    <row r="337" spans="1:3" s="4" customFormat="1" ht="39" customHeight="1" x14ac:dyDescent="0.2">
      <c r="A337" s="20" t="s">
        <v>484</v>
      </c>
      <c r="B337" s="23" t="s">
        <v>604</v>
      </c>
      <c r="C337" s="9">
        <v>6671.9</v>
      </c>
    </row>
    <row r="338" spans="1:3" s="4" customFormat="1" ht="39" customHeight="1" x14ac:dyDescent="0.2">
      <c r="A338" s="20" t="s">
        <v>484</v>
      </c>
      <c r="B338" s="23" t="s">
        <v>604</v>
      </c>
      <c r="C338" s="9">
        <v>2262.4</v>
      </c>
    </row>
    <row r="339" spans="1:3" s="4" customFormat="1" ht="39" customHeight="1" x14ac:dyDescent="0.2">
      <c r="A339" s="20" t="s">
        <v>484</v>
      </c>
      <c r="B339" s="23" t="s">
        <v>604</v>
      </c>
      <c r="C339" s="9">
        <v>1854.7</v>
      </c>
    </row>
    <row r="340" spans="1:3" s="4" customFormat="1" ht="41.25" customHeight="1" x14ac:dyDescent="0.2">
      <c r="A340" s="20" t="s">
        <v>484</v>
      </c>
      <c r="B340" s="23" t="s">
        <v>604</v>
      </c>
      <c r="C340" s="9">
        <v>19.2</v>
      </c>
    </row>
    <row r="341" spans="1:3" s="4" customFormat="1" ht="41.25" customHeight="1" x14ac:dyDescent="0.2">
      <c r="A341" s="20" t="s">
        <v>484</v>
      </c>
      <c r="B341" s="23" t="s">
        <v>604</v>
      </c>
      <c r="C341" s="9">
        <v>11810.4</v>
      </c>
    </row>
    <row r="342" spans="1:3" s="4" customFormat="1" ht="39.75" customHeight="1" x14ac:dyDescent="0.2">
      <c r="A342" s="20" t="s">
        <v>485</v>
      </c>
      <c r="B342" s="23" t="s">
        <v>183</v>
      </c>
      <c r="C342" s="9">
        <f>SUM(C343:C353)</f>
        <v>57700</v>
      </c>
    </row>
    <row r="343" spans="1:3" s="4" customFormat="1" ht="27.75" customHeight="1" x14ac:dyDescent="0.2">
      <c r="A343" s="20" t="s">
        <v>485</v>
      </c>
      <c r="B343" s="23" t="s">
        <v>606</v>
      </c>
      <c r="C343" s="9">
        <v>359.2</v>
      </c>
    </row>
    <row r="344" spans="1:3" s="4" customFormat="1" ht="40.5" customHeight="1" x14ac:dyDescent="0.2">
      <c r="A344" s="20" t="s">
        <v>485</v>
      </c>
      <c r="B344" s="23" t="s">
        <v>606</v>
      </c>
      <c r="C344" s="9">
        <v>1708.9</v>
      </c>
    </row>
    <row r="345" spans="1:3" s="4" customFormat="1" ht="29.25" customHeight="1" x14ac:dyDescent="0.2">
      <c r="A345" s="20" t="s">
        <v>485</v>
      </c>
      <c r="B345" s="23" t="s">
        <v>606</v>
      </c>
      <c r="C345" s="9">
        <v>9.1999999999999993</v>
      </c>
    </row>
    <row r="346" spans="1:3" s="4" customFormat="1" ht="40.5" customHeight="1" x14ac:dyDescent="0.2">
      <c r="A346" s="20" t="s">
        <v>485</v>
      </c>
      <c r="B346" s="23" t="s">
        <v>606</v>
      </c>
      <c r="C346" s="9">
        <v>5961.8</v>
      </c>
    </row>
    <row r="347" spans="1:3" s="4" customFormat="1" ht="39" customHeight="1" x14ac:dyDescent="0.2">
      <c r="A347" s="20" t="s">
        <v>485</v>
      </c>
      <c r="B347" s="23" t="s">
        <v>606</v>
      </c>
      <c r="C347" s="9">
        <v>32937.599999999999</v>
      </c>
    </row>
    <row r="348" spans="1:3" s="4" customFormat="1" ht="40.5" customHeight="1" x14ac:dyDescent="0.2">
      <c r="A348" s="20" t="s">
        <v>485</v>
      </c>
      <c r="B348" s="23" t="s">
        <v>606</v>
      </c>
      <c r="C348" s="9">
        <v>1636.1</v>
      </c>
    </row>
    <row r="349" spans="1:3" s="4" customFormat="1" ht="41.25" customHeight="1" x14ac:dyDescent="0.2">
      <c r="A349" s="20" t="s">
        <v>485</v>
      </c>
      <c r="B349" s="23" t="s">
        <v>606</v>
      </c>
      <c r="C349" s="9">
        <v>6856.8</v>
      </c>
    </row>
    <row r="350" spans="1:3" s="4" customFormat="1" ht="42.75" customHeight="1" x14ac:dyDescent="0.2">
      <c r="A350" s="20" t="s">
        <v>485</v>
      </c>
      <c r="B350" s="23" t="s">
        <v>606</v>
      </c>
      <c r="C350" s="9">
        <v>1356.3</v>
      </c>
    </row>
    <row r="351" spans="1:3" s="4" customFormat="1" ht="38.25" customHeight="1" x14ac:dyDescent="0.2">
      <c r="A351" s="20" t="s">
        <v>485</v>
      </c>
      <c r="B351" s="23" t="s">
        <v>606</v>
      </c>
      <c r="C351" s="9">
        <v>8.1</v>
      </c>
    </row>
    <row r="352" spans="1:3" s="4" customFormat="1" ht="28.5" customHeight="1" x14ac:dyDescent="0.2">
      <c r="A352" s="20" t="s">
        <v>485</v>
      </c>
      <c r="B352" s="23" t="s">
        <v>606</v>
      </c>
      <c r="C352" s="9">
        <v>12</v>
      </c>
    </row>
    <row r="353" spans="1:3" s="4" customFormat="1" ht="39.75" customHeight="1" x14ac:dyDescent="0.2">
      <c r="A353" s="20" t="s">
        <v>485</v>
      </c>
      <c r="B353" s="23" t="s">
        <v>606</v>
      </c>
      <c r="C353" s="9">
        <v>6854</v>
      </c>
    </row>
    <row r="354" spans="1:3" s="4" customFormat="1" ht="27.75" customHeight="1" x14ac:dyDescent="0.2">
      <c r="A354" s="20" t="s">
        <v>486</v>
      </c>
      <c r="B354" s="23" t="s">
        <v>184</v>
      </c>
      <c r="C354" s="9">
        <f>SUM(C355:C359)</f>
        <v>105606.9</v>
      </c>
    </row>
    <row r="355" spans="1:3" s="4" customFormat="1" ht="38.25" x14ac:dyDescent="0.2">
      <c r="A355" s="20" t="s">
        <v>486</v>
      </c>
      <c r="B355" s="23" t="s">
        <v>607</v>
      </c>
      <c r="C355" s="9">
        <v>1182.7</v>
      </c>
    </row>
    <row r="356" spans="1:3" s="4" customFormat="1" ht="39" customHeight="1" x14ac:dyDescent="0.2">
      <c r="A356" s="20" t="s">
        <v>486</v>
      </c>
      <c r="B356" s="23" t="s">
        <v>607</v>
      </c>
      <c r="C356" s="9">
        <v>7.1</v>
      </c>
    </row>
    <row r="357" spans="1:3" s="4" customFormat="1" ht="39" customHeight="1" x14ac:dyDescent="0.2">
      <c r="A357" s="20" t="s">
        <v>486</v>
      </c>
      <c r="B357" s="23" t="s">
        <v>607</v>
      </c>
      <c r="C357" s="9">
        <v>2</v>
      </c>
    </row>
    <row r="358" spans="1:3" s="4" customFormat="1" ht="38.25" x14ac:dyDescent="0.2">
      <c r="A358" s="20" t="s">
        <v>486</v>
      </c>
      <c r="B358" s="23" t="s">
        <v>607</v>
      </c>
      <c r="C358" s="9">
        <v>377.2</v>
      </c>
    </row>
    <row r="359" spans="1:3" s="4" customFormat="1" ht="38.25" x14ac:dyDescent="0.2">
      <c r="A359" s="20" t="s">
        <v>486</v>
      </c>
      <c r="B359" s="23" t="s">
        <v>607</v>
      </c>
      <c r="C359" s="9">
        <v>104037.9</v>
      </c>
    </row>
    <row r="360" spans="1:3" s="4" customFormat="1" ht="38.25" x14ac:dyDescent="0.2">
      <c r="A360" s="20" t="s">
        <v>487</v>
      </c>
      <c r="B360" s="28" t="s">
        <v>145</v>
      </c>
      <c r="C360" s="53">
        <v>-48258.90206</v>
      </c>
    </row>
    <row r="361" spans="1:3" s="4" customFormat="1" ht="38.25" x14ac:dyDescent="0.2">
      <c r="A361" s="20" t="s">
        <v>488</v>
      </c>
      <c r="B361" s="43" t="s">
        <v>608</v>
      </c>
      <c r="C361" s="54">
        <v>-660.2</v>
      </c>
    </row>
    <row r="362" spans="1:3" s="4" customFormat="1" ht="41.25" customHeight="1" x14ac:dyDescent="0.2">
      <c r="A362" s="20" t="s">
        <v>488</v>
      </c>
      <c r="B362" s="43" t="s">
        <v>608</v>
      </c>
      <c r="C362" s="54">
        <v>-1459.4</v>
      </c>
    </row>
    <row r="363" spans="1:3" s="4" customFormat="1" ht="41.25" customHeight="1" x14ac:dyDescent="0.2">
      <c r="A363" s="20" t="s">
        <v>488</v>
      </c>
      <c r="B363" s="43" t="s">
        <v>608</v>
      </c>
      <c r="C363" s="54">
        <v>-1580.8</v>
      </c>
    </row>
    <row r="364" spans="1:3" ht="12.75" customHeight="1" x14ac:dyDescent="0.2">
      <c r="A364" s="20" t="s">
        <v>488</v>
      </c>
      <c r="B364" s="43" t="s">
        <v>608</v>
      </c>
      <c r="C364" s="54">
        <v>0</v>
      </c>
    </row>
    <row r="365" spans="1:3" ht="38.25" x14ac:dyDescent="0.2">
      <c r="A365" s="20" t="s">
        <v>488</v>
      </c>
      <c r="B365" s="43" t="s">
        <v>608</v>
      </c>
      <c r="C365" s="54">
        <v>-26927.5</v>
      </c>
    </row>
    <row r="366" spans="1:3" ht="38.25" x14ac:dyDescent="0.2">
      <c r="A366" s="20" t="s">
        <v>488</v>
      </c>
      <c r="B366" s="43" t="s">
        <v>608</v>
      </c>
      <c r="C366" s="54">
        <v>-10031.1</v>
      </c>
    </row>
    <row r="367" spans="1:3" ht="38.25" x14ac:dyDescent="0.2">
      <c r="A367" s="20" t="s">
        <v>488</v>
      </c>
      <c r="B367" s="43" t="s">
        <v>608</v>
      </c>
      <c r="C367" s="54">
        <v>-100</v>
      </c>
    </row>
    <row r="368" spans="1:3" ht="38.25" x14ac:dyDescent="0.2">
      <c r="A368" s="20" t="s">
        <v>488</v>
      </c>
      <c r="B368" s="43" t="s">
        <v>608</v>
      </c>
      <c r="C368" s="54">
        <v>0</v>
      </c>
    </row>
    <row r="369" spans="1:3" ht="38.25" x14ac:dyDescent="0.2">
      <c r="A369" s="20" t="s">
        <v>488</v>
      </c>
      <c r="B369" s="43" t="s">
        <v>608</v>
      </c>
      <c r="C369" s="54">
        <v>-5712</v>
      </c>
    </row>
    <row r="370" spans="1:3" ht="38.25" x14ac:dyDescent="0.2">
      <c r="A370" s="20" t="s">
        <v>488</v>
      </c>
      <c r="B370" s="43" t="s">
        <v>608</v>
      </c>
      <c r="C370" s="54">
        <v>0</v>
      </c>
    </row>
    <row r="371" spans="1:3" ht="38.25" x14ac:dyDescent="0.2">
      <c r="A371" s="20" t="s">
        <v>488</v>
      </c>
      <c r="B371" s="43" t="s">
        <v>608</v>
      </c>
      <c r="C371" s="54">
        <v>-1719.4</v>
      </c>
    </row>
    <row r="372" spans="1:3" ht="38.25" x14ac:dyDescent="0.2">
      <c r="A372" s="20" t="s">
        <v>609</v>
      </c>
      <c r="B372" s="43" t="s">
        <v>608</v>
      </c>
      <c r="C372" s="54">
        <v>-68.599999999999994</v>
      </c>
    </row>
    <row r="373" spans="1:3" ht="14.25" customHeight="1" x14ac:dyDescent="0.2">
      <c r="A373" s="51"/>
      <c r="B373" s="52" t="s">
        <v>138</v>
      </c>
      <c r="C373" s="34">
        <f>C11+C200</f>
        <v>117176225.96090998</v>
      </c>
    </row>
  </sheetData>
  <mergeCells count="5">
    <mergeCell ref="B4:C4"/>
    <mergeCell ref="B5:C5"/>
    <mergeCell ref="A7:C7"/>
    <mergeCell ref="B2:C2"/>
    <mergeCell ref="B3:C3"/>
  </mergeCells>
  <printOptions horizontalCentered="1"/>
  <pageMargins left="0.39370078740157483" right="0.19685039370078741" top="0.35433070866141736" bottom="0.47244094488188981" header="0.31496062992125984" footer="0.23622047244094491"/>
  <pageSetup scale="91" fitToHeight="17" orientation="portrait" r:id="rId1"/>
  <headerFooter alignWithMargins="0">
    <oddFooter>&amp;C&amp;"Times New Roman,обычный"&amp;10Страница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Исполнение доходов</vt:lpstr>
      <vt:lpstr>'Исполнение доходов'!Заголовки_для_печати</vt:lpstr>
      <vt:lpstr>'Исполнение доходов'!Область_печати</vt:lpstr>
    </vt:vector>
  </TitlesOfParts>
  <Company>MFNSO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Рогожникова Екатерина Олеговна</dc:creator>
  <cp:lastModifiedBy>Штибен Людмила Анатольевна</cp:lastModifiedBy>
  <cp:lastPrinted>2017-05-05T10:01:28Z</cp:lastPrinted>
  <dcterms:created xsi:type="dcterms:W3CDTF">2013-04-11T07:04:13Z</dcterms:created>
  <dcterms:modified xsi:type="dcterms:W3CDTF">2017-05-10T03:19:26Z</dcterms:modified>
</cp:coreProperties>
</file>